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style1.xml" ContentType="application/vnd.ms-office.chartstyle+xml"/>
  <Override PartName="/xl/charts/colors1.xml" ContentType="application/vnd.ms-office.chartcolorstyle+xml"/>
  <Override PartName="/xl/charts/chart1.xml" ContentType="application/vnd.openxmlformats-officedocument.drawingml.chart+xml"/>
  <Override PartName="/xl/externalLinks/externalLink1.xml" ContentType="application/vnd.openxmlformats-officedocument.spreadsheetml.externalLink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Z:\DESENV\PMI MS-040\Textos &amp; Planilhas\Opex\OPEX Duplicação - Ciclo 1 - REV 03 - Pós Entrega\"/>
    </mc:Choice>
  </mc:AlternateContent>
  <xr:revisionPtr revIDLastSave="0" documentId="13_ncr:1_{D63AFFD8-7E84-4A17-A664-EC9579B618BA}" xr6:coauthVersionLast="47" xr6:coauthVersionMax="47" xr10:uidLastSave="{00000000-0000-0000-0000-000000000000}"/>
  <bookViews>
    <workbookView xWindow="-108" yWindow="-108" windowWidth="23256" windowHeight="12456" tabRatio="659" activeTab="1" xr2:uid="{00000000-000D-0000-FFFF-FFFF00000000}"/>
  </bookViews>
  <sheets>
    <sheet name="Cont Revisão" sheetId="3" r:id="rId1"/>
    <sheet name="Pl Equipamentos e Sistemas" sheetId="2" r:id="rId2"/>
    <sheet name="Cronogramas" sheetId="4" r:id="rId3"/>
    <sheet name="MC Equipamentos e Sistemas" sheetId="1" r:id="rId4"/>
  </sheets>
  <externalReferences>
    <externalReference r:id="rId5"/>
  </externalReferences>
  <definedNames>
    <definedName name="_xlnm._FilterDatabase" localSheetId="2" hidden="1">Cronogramas!$B$19:$D$75</definedName>
    <definedName name="_xlnm._FilterDatabase" localSheetId="3" hidden="1">'MC Equipamentos e Sistemas'!$AI$20:$BO$81</definedName>
    <definedName name="_xlnm._FilterDatabase" localSheetId="1" hidden="1">'Pl Equipamentos e Sistemas'!$B$18:$AJ$74</definedName>
    <definedName name="Acos">#REF!</definedName>
    <definedName name="Acost">#REF!</definedName>
    <definedName name="Acost_tipo">#REF!</definedName>
    <definedName name="_xlnm.Print_Area" localSheetId="2">Cronogramas!$B$16:$AH$71</definedName>
    <definedName name="_xlnm.Print_Area" localSheetId="1">'Pl Equipamentos e Sistemas'!$B$4:$AJ$80</definedName>
    <definedName name="T_acost">#REF!</definedName>
    <definedName name="Tipo">#REF!</definedName>
    <definedName name="Tipo_Acost">#REF!</definedName>
    <definedName name="_xlnm.Print_Titles" localSheetId="2">Cronogramas!$16:$20</definedName>
    <definedName name="_xlnm.Print_Titles" localSheetId="1">'Pl Equipamentos e Sistemas'!$4:$19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5" i="1" l="1"/>
  <c r="A64" i="1"/>
  <c r="A63" i="1"/>
  <c r="A62" i="1"/>
  <c r="F78" i="2"/>
  <c r="E78" i="2"/>
  <c r="D78" i="2"/>
  <c r="BO87" i="1"/>
  <c r="BN87" i="1"/>
  <c r="BG87" i="1"/>
  <c r="BF87" i="1"/>
  <c r="AY87" i="1"/>
  <c r="AX87" i="1"/>
  <c r="AQ87" i="1"/>
  <c r="AP87" i="1"/>
  <c r="AG80" i="1"/>
  <c r="AF80" i="1"/>
  <c r="AE80" i="1"/>
  <c r="AD80" i="1"/>
  <c r="AC80" i="1"/>
  <c r="AB80" i="1"/>
  <c r="AA80" i="1"/>
  <c r="Z80" i="1"/>
  <c r="Y80" i="1"/>
  <c r="X80" i="1"/>
  <c r="W80" i="1"/>
  <c r="V80" i="1"/>
  <c r="U80" i="1"/>
  <c r="T80" i="1"/>
  <c r="S80" i="1"/>
  <c r="R80" i="1"/>
  <c r="Q80" i="1"/>
  <c r="P80" i="1"/>
  <c r="O80" i="1"/>
  <c r="N80" i="1"/>
  <c r="M80" i="1"/>
  <c r="L80" i="1"/>
  <c r="K80" i="1"/>
  <c r="J80" i="1"/>
  <c r="I80" i="1"/>
  <c r="H80" i="1"/>
  <c r="G80" i="1"/>
  <c r="F80" i="1"/>
  <c r="E80" i="1"/>
  <c r="D80" i="1"/>
  <c r="BO80" i="1"/>
  <c r="BN80" i="1"/>
  <c r="BM80" i="1"/>
  <c r="BM87" i="1" s="1"/>
  <c r="BL80" i="1"/>
  <c r="BL87" i="1" s="1"/>
  <c r="BK80" i="1"/>
  <c r="BK87" i="1" s="1"/>
  <c r="BJ80" i="1"/>
  <c r="BJ87" i="1" s="1"/>
  <c r="BI80" i="1"/>
  <c r="BI87" i="1" s="1"/>
  <c r="BH80" i="1"/>
  <c r="BH87" i="1" s="1"/>
  <c r="BG80" i="1"/>
  <c r="BF80" i="1"/>
  <c r="BE80" i="1"/>
  <c r="BE87" i="1" s="1"/>
  <c r="BD80" i="1"/>
  <c r="BD87" i="1" s="1"/>
  <c r="BC80" i="1"/>
  <c r="BC87" i="1" s="1"/>
  <c r="BB80" i="1"/>
  <c r="BB87" i="1" s="1"/>
  <c r="BA80" i="1"/>
  <c r="BA87" i="1" s="1"/>
  <c r="AZ80" i="1"/>
  <c r="AZ87" i="1" s="1"/>
  <c r="AY80" i="1"/>
  <c r="AX80" i="1"/>
  <c r="AW80" i="1"/>
  <c r="AW87" i="1" s="1"/>
  <c r="AV80" i="1"/>
  <c r="AV87" i="1" s="1"/>
  <c r="AU80" i="1"/>
  <c r="AU87" i="1" s="1"/>
  <c r="AT80" i="1"/>
  <c r="AT87" i="1" s="1"/>
  <c r="AS80" i="1"/>
  <c r="AS87" i="1" s="1"/>
  <c r="AR80" i="1"/>
  <c r="AR87" i="1" s="1"/>
  <c r="AQ80" i="1"/>
  <c r="AP80" i="1"/>
  <c r="AO80" i="1"/>
  <c r="AO87" i="1" s="1"/>
  <c r="AN80" i="1"/>
  <c r="AN87" i="1" s="1"/>
  <c r="AM80" i="1"/>
  <c r="AM87" i="1" s="1"/>
  <c r="AL80" i="1"/>
  <c r="AL87" i="1" s="1"/>
  <c r="AJ80" i="1"/>
  <c r="C80" i="1"/>
  <c r="B80" i="1"/>
  <c r="C79" i="1"/>
  <c r="B79" i="1"/>
  <c r="BR80" i="1"/>
  <c r="BR79" i="1"/>
  <c r="C78" i="2"/>
  <c r="B78" i="2"/>
  <c r="C77" i="2"/>
  <c r="B77" i="2"/>
  <c r="AJ79" i="4"/>
  <c r="F79" i="4"/>
  <c r="G79" i="4" s="1"/>
  <c r="I66" i="4"/>
  <c r="AK67" i="1"/>
  <c r="H79" i="4" l="1"/>
  <c r="AL79" i="4"/>
  <c r="AK79" i="4"/>
  <c r="AL78" i="1"/>
  <c r="B75" i="2"/>
  <c r="C75" i="2"/>
  <c r="D75" i="2"/>
  <c r="E75" i="2"/>
  <c r="B76" i="2"/>
  <c r="C76" i="2"/>
  <c r="D76" i="2"/>
  <c r="E76" i="2"/>
  <c r="F76" i="2"/>
  <c r="BR78" i="1"/>
  <c r="BR77" i="1" s="1"/>
  <c r="B77" i="1"/>
  <c r="C77" i="1"/>
  <c r="B78" i="1"/>
  <c r="C78" i="1"/>
  <c r="D78" i="1"/>
  <c r="E78" i="1"/>
  <c r="AK77" i="4"/>
  <c r="AM78" i="1" s="1"/>
  <c r="AJ77" i="4"/>
  <c r="G77" i="4"/>
  <c r="F78" i="1" s="1"/>
  <c r="F63" i="2"/>
  <c r="F62" i="2"/>
  <c r="F61" i="2"/>
  <c r="F60" i="2"/>
  <c r="F24" i="2"/>
  <c r="AL56" i="1"/>
  <c r="AL40" i="1"/>
  <c r="AL23" i="1"/>
  <c r="AJ23" i="4"/>
  <c r="AL24" i="1" s="1"/>
  <c r="AJ25" i="4"/>
  <c r="AL26" i="1" s="1"/>
  <c r="AJ26" i="4"/>
  <c r="AL27" i="1" s="1"/>
  <c r="AJ27" i="4"/>
  <c r="AL28" i="1" s="1"/>
  <c r="AJ28" i="4"/>
  <c r="AL29" i="1" s="1"/>
  <c r="AJ29" i="4"/>
  <c r="AL30" i="1" s="1"/>
  <c r="AJ30" i="4"/>
  <c r="AL31" i="1" s="1"/>
  <c r="AJ36" i="4"/>
  <c r="AL37" i="1" s="1"/>
  <c r="AJ37" i="4"/>
  <c r="AL38" i="1" s="1"/>
  <c r="AJ38" i="4"/>
  <c r="AL39" i="1" s="1"/>
  <c r="AJ39" i="4"/>
  <c r="AJ40" i="4"/>
  <c r="AL41" i="1" s="1"/>
  <c r="AJ44" i="4"/>
  <c r="AL45" i="1" s="1"/>
  <c r="AJ45" i="4"/>
  <c r="AL46" i="1" s="1"/>
  <c r="AJ46" i="4"/>
  <c r="AL47" i="1" s="1"/>
  <c r="AJ47" i="4"/>
  <c r="AL48" i="1" s="1"/>
  <c r="AJ50" i="4"/>
  <c r="AL51" i="1" s="1"/>
  <c r="AJ52" i="4"/>
  <c r="AL53" i="1" s="1"/>
  <c r="AJ55" i="4"/>
  <c r="AJ56" i="4"/>
  <c r="AL57" i="1" s="1"/>
  <c r="AJ58" i="4"/>
  <c r="AL59" i="1" s="1"/>
  <c r="AJ61" i="4"/>
  <c r="AL62" i="1" s="1"/>
  <c r="AJ62" i="4"/>
  <c r="AL63" i="1" s="1"/>
  <c r="AJ63" i="4"/>
  <c r="AL64" i="1" s="1"/>
  <c r="AJ64" i="4"/>
  <c r="AL65" i="1" s="1"/>
  <c r="AJ66" i="4"/>
  <c r="AL67" i="1" s="1"/>
  <c r="AJ68" i="4"/>
  <c r="AL69" i="1" s="1"/>
  <c r="AJ69" i="4"/>
  <c r="AL70" i="1" s="1"/>
  <c r="AJ70" i="4"/>
  <c r="AL71" i="1" s="1"/>
  <c r="AJ71" i="4"/>
  <c r="AL72" i="1" s="1"/>
  <c r="AJ73" i="4"/>
  <c r="AL74" i="1" s="1"/>
  <c r="AJ75" i="4"/>
  <c r="AL76" i="1" s="1"/>
  <c r="AJ22" i="4"/>
  <c r="I79" i="4" l="1"/>
  <c r="AM79" i="4"/>
  <c r="AL88" i="1"/>
  <c r="AM88" i="1"/>
  <c r="H77" i="4"/>
  <c r="G78" i="1" s="1"/>
  <c r="AL77" i="4"/>
  <c r="AN78" i="1" s="1"/>
  <c r="B58" i="2"/>
  <c r="C58" i="2"/>
  <c r="D58" i="2"/>
  <c r="E58" i="2"/>
  <c r="B59" i="2"/>
  <c r="C59" i="2"/>
  <c r="D59" i="2"/>
  <c r="E59" i="2"/>
  <c r="B60" i="2"/>
  <c r="C60" i="2"/>
  <c r="B61" i="2"/>
  <c r="C61" i="2"/>
  <c r="B62" i="2"/>
  <c r="C62" i="2"/>
  <c r="B63" i="2"/>
  <c r="C63" i="2"/>
  <c r="B64" i="2"/>
  <c r="C64" i="2"/>
  <c r="B65" i="2"/>
  <c r="C65" i="2"/>
  <c r="B66" i="2"/>
  <c r="C66" i="2"/>
  <c r="B67" i="2"/>
  <c r="C67" i="2"/>
  <c r="B68" i="2"/>
  <c r="C68" i="2"/>
  <c r="B69" i="2"/>
  <c r="C69" i="2"/>
  <c r="B70" i="2"/>
  <c r="C70" i="2"/>
  <c r="B71" i="2"/>
  <c r="C71" i="2"/>
  <c r="B72" i="2"/>
  <c r="C72" i="2"/>
  <c r="B73" i="2"/>
  <c r="C73" i="2"/>
  <c r="B74" i="2"/>
  <c r="C74" i="2"/>
  <c r="F22" i="2"/>
  <c r="F25" i="2"/>
  <c r="F26" i="2"/>
  <c r="F27" i="2"/>
  <c r="F28" i="2"/>
  <c r="F29" i="2"/>
  <c r="F30" i="2"/>
  <c r="F31" i="2"/>
  <c r="F32" i="2"/>
  <c r="F35" i="2"/>
  <c r="F36" i="2"/>
  <c r="F37" i="2"/>
  <c r="F38" i="2"/>
  <c r="F39" i="2"/>
  <c r="F40" i="2"/>
  <c r="F41" i="2"/>
  <c r="F43" i="2"/>
  <c r="F44" i="2"/>
  <c r="F45" i="2"/>
  <c r="F46" i="2"/>
  <c r="F49" i="2"/>
  <c r="F51" i="2"/>
  <c r="F54" i="2"/>
  <c r="F55" i="2"/>
  <c r="F57" i="2"/>
  <c r="F65" i="2"/>
  <c r="F67" i="2"/>
  <c r="F68" i="2"/>
  <c r="F69" i="2"/>
  <c r="F70" i="2"/>
  <c r="F72" i="2"/>
  <c r="F74" i="2"/>
  <c r="F21" i="2"/>
  <c r="D21" i="2"/>
  <c r="E21" i="2"/>
  <c r="D22" i="2"/>
  <c r="E22" i="2"/>
  <c r="D23" i="2"/>
  <c r="E23" i="2"/>
  <c r="D24" i="2"/>
  <c r="E24" i="2"/>
  <c r="D25" i="2"/>
  <c r="E25" i="2"/>
  <c r="D26" i="2"/>
  <c r="E26" i="2"/>
  <c r="D27" i="2"/>
  <c r="E27" i="2"/>
  <c r="D28" i="2"/>
  <c r="E28" i="2"/>
  <c r="D29" i="2"/>
  <c r="E29" i="2"/>
  <c r="D30" i="2"/>
  <c r="E30" i="2"/>
  <c r="D31" i="2"/>
  <c r="E31" i="2"/>
  <c r="D32" i="2"/>
  <c r="E32" i="2"/>
  <c r="D33" i="2"/>
  <c r="E33" i="2"/>
  <c r="D34" i="2"/>
  <c r="E34" i="2"/>
  <c r="D35" i="2"/>
  <c r="E35" i="2"/>
  <c r="D36" i="2"/>
  <c r="E36" i="2"/>
  <c r="D37" i="2"/>
  <c r="E37" i="2"/>
  <c r="D38" i="2"/>
  <c r="E38" i="2"/>
  <c r="D39" i="2"/>
  <c r="E39" i="2"/>
  <c r="D40" i="2"/>
  <c r="E40" i="2"/>
  <c r="D41" i="2"/>
  <c r="E41" i="2"/>
  <c r="D42" i="2"/>
  <c r="E42" i="2"/>
  <c r="D43" i="2"/>
  <c r="E43" i="2"/>
  <c r="D44" i="2"/>
  <c r="E44" i="2"/>
  <c r="D45" i="2"/>
  <c r="E45" i="2"/>
  <c r="D46" i="2"/>
  <c r="E46" i="2"/>
  <c r="D47" i="2"/>
  <c r="E47" i="2"/>
  <c r="D48" i="2"/>
  <c r="E48" i="2"/>
  <c r="D49" i="2"/>
  <c r="E49" i="2"/>
  <c r="D50" i="2"/>
  <c r="E50" i="2"/>
  <c r="D51" i="2"/>
  <c r="E51" i="2"/>
  <c r="D52" i="2"/>
  <c r="E52" i="2"/>
  <c r="D53" i="2"/>
  <c r="E53" i="2"/>
  <c r="D54" i="2"/>
  <c r="E54" i="2"/>
  <c r="D55" i="2"/>
  <c r="E55" i="2"/>
  <c r="D56" i="2"/>
  <c r="E56" i="2"/>
  <c r="D57" i="2"/>
  <c r="E57" i="2"/>
  <c r="D60" i="2"/>
  <c r="E60" i="2"/>
  <c r="D61" i="2"/>
  <c r="E61" i="2"/>
  <c r="D62" i="2"/>
  <c r="E62" i="2"/>
  <c r="D63" i="2"/>
  <c r="E63" i="2"/>
  <c r="D64" i="2"/>
  <c r="E64" i="2"/>
  <c r="D65" i="2"/>
  <c r="E65" i="2"/>
  <c r="D66" i="2"/>
  <c r="E66" i="2"/>
  <c r="D67" i="2"/>
  <c r="E67" i="2"/>
  <c r="D68" i="2"/>
  <c r="E68" i="2"/>
  <c r="D69" i="2"/>
  <c r="E69" i="2"/>
  <c r="D70" i="2"/>
  <c r="E70" i="2"/>
  <c r="D71" i="2"/>
  <c r="E71" i="2"/>
  <c r="D72" i="2"/>
  <c r="E72" i="2"/>
  <c r="D73" i="2"/>
  <c r="E73" i="2"/>
  <c r="D74" i="2"/>
  <c r="E74" i="2"/>
  <c r="E20" i="2"/>
  <c r="D20" i="2"/>
  <c r="B21" i="2"/>
  <c r="C21" i="2"/>
  <c r="B22" i="2"/>
  <c r="C22" i="2"/>
  <c r="B23" i="2"/>
  <c r="C23" i="2"/>
  <c r="B24" i="2"/>
  <c r="C24" i="2"/>
  <c r="B25" i="2"/>
  <c r="C25" i="2"/>
  <c r="B26" i="2"/>
  <c r="C26" i="2"/>
  <c r="B27" i="2"/>
  <c r="C27" i="2"/>
  <c r="B28" i="2"/>
  <c r="C28" i="2"/>
  <c r="B29" i="2"/>
  <c r="C29" i="2"/>
  <c r="B30" i="2"/>
  <c r="C30" i="2"/>
  <c r="B31" i="2"/>
  <c r="C31" i="2"/>
  <c r="B32" i="2"/>
  <c r="C32" i="2"/>
  <c r="B33" i="2"/>
  <c r="C33" i="2"/>
  <c r="B34" i="2"/>
  <c r="C34" i="2"/>
  <c r="B35" i="2"/>
  <c r="C35" i="2"/>
  <c r="B36" i="2"/>
  <c r="C36" i="2"/>
  <c r="B37" i="2"/>
  <c r="C37" i="2"/>
  <c r="B38" i="2"/>
  <c r="C38" i="2"/>
  <c r="B39" i="2"/>
  <c r="C39" i="2"/>
  <c r="B40" i="2"/>
  <c r="C40" i="2"/>
  <c r="B41" i="2"/>
  <c r="C41" i="2"/>
  <c r="B42" i="2"/>
  <c r="C42" i="2"/>
  <c r="B43" i="2"/>
  <c r="C43" i="2"/>
  <c r="B44" i="2"/>
  <c r="C44" i="2"/>
  <c r="B45" i="2"/>
  <c r="C45" i="2"/>
  <c r="B46" i="2"/>
  <c r="C46" i="2"/>
  <c r="B47" i="2"/>
  <c r="C47" i="2"/>
  <c r="B48" i="2"/>
  <c r="C48" i="2"/>
  <c r="B49" i="2"/>
  <c r="C49" i="2"/>
  <c r="B50" i="2"/>
  <c r="C50" i="2"/>
  <c r="B51" i="2"/>
  <c r="C51" i="2"/>
  <c r="B52" i="2"/>
  <c r="C52" i="2"/>
  <c r="B53" i="2"/>
  <c r="C53" i="2"/>
  <c r="B54" i="2"/>
  <c r="C54" i="2"/>
  <c r="B55" i="2"/>
  <c r="C55" i="2"/>
  <c r="B56" i="2"/>
  <c r="C56" i="2"/>
  <c r="B57" i="2"/>
  <c r="C57" i="2"/>
  <c r="C20" i="2"/>
  <c r="B20" i="2"/>
  <c r="B23" i="1"/>
  <c r="C23" i="1"/>
  <c r="B24" i="1"/>
  <c r="C24" i="1"/>
  <c r="B25" i="1"/>
  <c r="C25" i="1"/>
  <c r="B26" i="1"/>
  <c r="C26" i="1"/>
  <c r="B27" i="1"/>
  <c r="C27" i="1"/>
  <c r="B28" i="1"/>
  <c r="C28" i="1"/>
  <c r="B29" i="1"/>
  <c r="C29" i="1"/>
  <c r="B30" i="1"/>
  <c r="C30" i="1"/>
  <c r="B31" i="1"/>
  <c r="C31" i="1"/>
  <c r="B32" i="1"/>
  <c r="C32" i="1"/>
  <c r="B33" i="1"/>
  <c r="C33" i="1"/>
  <c r="B34" i="1"/>
  <c r="C34" i="1"/>
  <c r="B35" i="1"/>
  <c r="C35" i="1"/>
  <c r="B36" i="1"/>
  <c r="C36" i="1"/>
  <c r="B37" i="1"/>
  <c r="C37" i="1"/>
  <c r="B38" i="1"/>
  <c r="C38" i="1"/>
  <c r="B39" i="1"/>
  <c r="C39" i="1"/>
  <c r="B40" i="1"/>
  <c r="C40" i="1"/>
  <c r="B41" i="1"/>
  <c r="C41" i="1"/>
  <c r="B42" i="1"/>
  <c r="C42" i="1"/>
  <c r="B43" i="1"/>
  <c r="C43" i="1"/>
  <c r="B44" i="1"/>
  <c r="C44" i="1"/>
  <c r="B45" i="1"/>
  <c r="C45" i="1"/>
  <c r="B46" i="1"/>
  <c r="C46" i="1"/>
  <c r="B47" i="1"/>
  <c r="C47" i="1"/>
  <c r="B48" i="1"/>
  <c r="C48" i="1"/>
  <c r="B49" i="1"/>
  <c r="C49" i="1"/>
  <c r="B50" i="1"/>
  <c r="C50" i="1"/>
  <c r="B51" i="1"/>
  <c r="C51" i="1"/>
  <c r="B52" i="1"/>
  <c r="C52" i="1"/>
  <c r="B53" i="1"/>
  <c r="C53" i="1"/>
  <c r="B54" i="1"/>
  <c r="C54" i="1"/>
  <c r="B55" i="1"/>
  <c r="C55" i="1"/>
  <c r="B56" i="1"/>
  <c r="C56" i="1"/>
  <c r="B57" i="1"/>
  <c r="C57" i="1"/>
  <c r="B58" i="1"/>
  <c r="C58" i="1"/>
  <c r="B59" i="1"/>
  <c r="C59" i="1"/>
  <c r="B60" i="1"/>
  <c r="C60" i="1"/>
  <c r="B61" i="1"/>
  <c r="C61" i="1"/>
  <c r="B62" i="1"/>
  <c r="C62" i="1"/>
  <c r="B63" i="1"/>
  <c r="C63" i="1"/>
  <c r="B64" i="1"/>
  <c r="C64" i="1"/>
  <c r="B65" i="1"/>
  <c r="C65" i="1"/>
  <c r="B66" i="1"/>
  <c r="C66" i="1"/>
  <c r="B67" i="1"/>
  <c r="C67" i="1"/>
  <c r="B68" i="1"/>
  <c r="C68" i="1"/>
  <c r="B69" i="1"/>
  <c r="C69" i="1"/>
  <c r="B70" i="1"/>
  <c r="C70" i="1"/>
  <c r="B71" i="1"/>
  <c r="C71" i="1"/>
  <c r="B72" i="1"/>
  <c r="C72" i="1"/>
  <c r="B73" i="1"/>
  <c r="C73" i="1"/>
  <c r="B74" i="1"/>
  <c r="C74" i="1"/>
  <c r="B75" i="1"/>
  <c r="C75" i="1"/>
  <c r="B76" i="1"/>
  <c r="C76" i="1"/>
  <c r="C22" i="1"/>
  <c r="B22" i="1"/>
  <c r="J79" i="4" l="1"/>
  <c r="AN79" i="4"/>
  <c r="AN88" i="1"/>
  <c r="AM77" i="4"/>
  <c r="AO78" i="1" s="1"/>
  <c r="I77" i="4"/>
  <c r="H78" i="1" s="1"/>
  <c r="D23" i="1"/>
  <c r="E23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T23" i="1"/>
  <c r="U23" i="1"/>
  <c r="V23" i="1"/>
  <c r="W23" i="1"/>
  <c r="X23" i="1"/>
  <c r="Y23" i="1"/>
  <c r="Z23" i="1"/>
  <c r="AA23" i="1"/>
  <c r="AB23" i="1"/>
  <c r="AC23" i="1"/>
  <c r="AD23" i="1"/>
  <c r="AE23" i="1"/>
  <c r="AF23" i="1"/>
  <c r="AG23" i="1"/>
  <c r="D24" i="1"/>
  <c r="E24" i="1"/>
  <c r="F24" i="1"/>
  <c r="G24" i="1"/>
  <c r="H24" i="1"/>
  <c r="I24" i="1"/>
  <c r="J24" i="1"/>
  <c r="K24" i="1"/>
  <c r="L24" i="1"/>
  <c r="M24" i="1"/>
  <c r="N24" i="1"/>
  <c r="O24" i="1"/>
  <c r="P24" i="1"/>
  <c r="Q24" i="1"/>
  <c r="R24" i="1"/>
  <c r="S24" i="1"/>
  <c r="T24" i="1"/>
  <c r="U24" i="1"/>
  <c r="V24" i="1"/>
  <c r="W24" i="1"/>
  <c r="X24" i="1"/>
  <c r="Y24" i="1"/>
  <c r="Z24" i="1"/>
  <c r="AA24" i="1"/>
  <c r="AB24" i="1"/>
  <c r="AC24" i="1"/>
  <c r="AD24" i="1"/>
  <c r="AE24" i="1"/>
  <c r="AF24" i="1"/>
  <c r="AG24" i="1"/>
  <c r="D26" i="1"/>
  <c r="E26" i="1"/>
  <c r="F26" i="1"/>
  <c r="G26" i="1"/>
  <c r="H26" i="1"/>
  <c r="I26" i="1"/>
  <c r="J26" i="1"/>
  <c r="K26" i="1"/>
  <c r="L26" i="1"/>
  <c r="M26" i="1"/>
  <c r="N26" i="1"/>
  <c r="O26" i="1"/>
  <c r="P26" i="1"/>
  <c r="Q26" i="1"/>
  <c r="R26" i="1"/>
  <c r="S26" i="1"/>
  <c r="T26" i="1"/>
  <c r="U26" i="1"/>
  <c r="V26" i="1"/>
  <c r="W26" i="1"/>
  <c r="X26" i="1"/>
  <c r="Y26" i="1"/>
  <c r="Z26" i="1"/>
  <c r="AA26" i="1"/>
  <c r="AB26" i="1"/>
  <c r="AC26" i="1"/>
  <c r="AD26" i="1"/>
  <c r="AE26" i="1"/>
  <c r="AF26" i="1"/>
  <c r="AG26" i="1"/>
  <c r="D27" i="1"/>
  <c r="E27" i="1"/>
  <c r="F27" i="1"/>
  <c r="G27" i="1"/>
  <c r="H27" i="1"/>
  <c r="I27" i="1"/>
  <c r="J27" i="1"/>
  <c r="K27" i="1"/>
  <c r="L27" i="1"/>
  <c r="M27" i="1"/>
  <c r="N27" i="1"/>
  <c r="O27" i="1"/>
  <c r="P27" i="1"/>
  <c r="Q27" i="1"/>
  <c r="R27" i="1"/>
  <c r="S27" i="1"/>
  <c r="T27" i="1"/>
  <c r="U27" i="1"/>
  <c r="V27" i="1"/>
  <c r="W27" i="1"/>
  <c r="X27" i="1"/>
  <c r="Y27" i="1"/>
  <c r="Z27" i="1"/>
  <c r="AA27" i="1"/>
  <c r="AB27" i="1"/>
  <c r="AC27" i="1"/>
  <c r="AD27" i="1"/>
  <c r="AE27" i="1"/>
  <c r="AF27" i="1"/>
  <c r="AG27" i="1"/>
  <c r="D28" i="1"/>
  <c r="E28" i="1"/>
  <c r="F28" i="1"/>
  <c r="G28" i="1"/>
  <c r="H28" i="1"/>
  <c r="I28" i="1"/>
  <c r="J28" i="1"/>
  <c r="K28" i="1"/>
  <c r="L28" i="1"/>
  <c r="M28" i="1"/>
  <c r="N28" i="1"/>
  <c r="O28" i="1"/>
  <c r="P28" i="1"/>
  <c r="Q28" i="1"/>
  <c r="R28" i="1"/>
  <c r="S28" i="1"/>
  <c r="T28" i="1"/>
  <c r="U28" i="1"/>
  <c r="V28" i="1"/>
  <c r="W28" i="1"/>
  <c r="X28" i="1"/>
  <c r="Y28" i="1"/>
  <c r="Z28" i="1"/>
  <c r="AA28" i="1"/>
  <c r="AB28" i="1"/>
  <c r="AC28" i="1"/>
  <c r="AD28" i="1"/>
  <c r="AE28" i="1"/>
  <c r="AF28" i="1"/>
  <c r="AG28" i="1"/>
  <c r="D29" i="1"/>
  <c r="E29" i="1"/>
  <c r="F29" i="1"/>
  <c r="G29" i="1"/>
  <c r="H29" i="1"/>
  <c r="I29" i="1"/>
  <c r="J29" i="1"/>
  <c r="K29" i="1"/>
  <c r="L29" i="1"/>
  <c r="M29" i="1"/>
  <c r="N29" i="1"/>
  <c r="O29" i="1"/>
  <c r="P29" i="1"/>
  <c r="Q29" i="1"/>
  <c r="R29" i="1"/>
  <c r="S29" i="1"/>
  <c r="T29" i="1"/>
  <c r="U29" i="1"/>
  <c r="V29" i="1"/>
  <c r="W29" i="1"/>
  <c r="X29" i="1"/>
  <c r="Y29" i="1"/>
  <c r="Z29" i="1"/>
  <c r="AA29" i="1"/>
  <c r="AB29" i="1"/>
  <c r="AC29" i="1"/>
  <c r="AD29" i="1"/>
  <c r="AE29" i="1"/>
  <c r="AF29" i="1"/>
  <c r="AG29" i="1"/>
  <c r="D30" i="1"/>
  <c r="E30" i="1"/>
  <c r="F30" i="1"/>
  <c r="G30" i="1"/>
  <c r="H30" i="1"/>
  <c r="I30" i="1"/>
  <c r="J30" i="1"/>
  <c r="K30" i="1"/>
  <c r="L30" i="1"/>
  <c r="M30" i="1"/>
  <c r="N30" i="1"/>
  <c r="O30" i="1"/>
  <c r="P30" i="1"/>
  <c r="Q30" i="1"/>
  <c r="R30" i="1"/>
  <c r="S30" i="1"/>
  <c r="T30" i="1"/>
  <c r="U30" i="1"/>
  <c r="V30" i="1"/>
  <c r="W30" i="1"/>
  <c r="X30" i="1"/>
  <c r="Y30" i="1"/>
  <c r="Z30" i="1"/>
  <c r="AA30" i="1"/>
  <c r="AB30" i="1"/>
  <c r="AC30" i="1"/>
  <c r="AD30" i="1"/>
  <c r="AE30" i="1"/>
  <c r="AF30" i="1"/>
  <c r="AG30" i="1"/>
  <c r="D31" i="1"/>
  <c r="E31" i="1"/>
  <c r="F31" i="1"/>
  <c r="G31" i="1"/>
  <c r="H31" i="1"/>
  <c r="I31" i="1"/>
  <c r="J31" i="1"/>
  <c r="K31" i="1"/>
  <c r="L31" i="1"/>
  <c r="M31" i="1"/>
  <c r="N31" i="1"/>
  <c r="O31" i="1"/>
  <c r="P31" i="1"/>
  <c r="Q31" i="1"/>
  <c r="R31" i="1"/>
  <c r="S31" i="1"/>
  <c r="T31" i="1"/>
  <c r="U31" i="1"/>
  <c r="V31" i="1"/>
  <c r="W31" i="1"/>
  <c r="X31" i="1"/>
  <c r="Y31" i="1"/>
  <c r="Z31" i="1"/>
  <c r="AA31" i="1"/>
  <c r="AB31" i="1"/>
  <c r="AC31" i="1"/>
  <c r="AD31" i="1"/>
  <c r="AE31" i="1"/>
  <c r="AF31" i="1"/>
  <c r="AG31" i="1"/>
  <c r="D37" i="1"/>
  <c r="E37" i="1"/>
  <c r="F37" i="1"/>
  <c r="G37" i="1"/>
  <c r="H37" i="1"/>
  <c r="I37" i="1"/>
  <c r="J37" i="1"/>
  <c r="K37" i="1"/>
  <c r="L37" i="1"/>
  <c r="M37" i="1"/>
  <c r="N37" i="1"/>
  <c r="O37" i="1"/>
  <c r="P37" i="1"/>
  <c r="Q37" i="1"/>
  <c r="R37" i="1"/>
  <c r="S37" i="1"/>
  <c r="T37" i="1"/>
  <c r="U37" i="1"/>
  <c r="V37" i="1"/>
  <c r="W37" i="1"/>
  <c r="X37" i="1"/>
  <c r="Y37" i="1"/>
  <c r="Z37" i="1"/>
  <c r="AA37" i="1"/>
  <c r="AB37" i="1"/>
  <c r="AC37" i="1"/>
  <c r="AD37" i="1"/>
  <c r="AE37" i="1"/>
  <c r="AF37" i="1"/>
  <c r="AG37" i="1"/>
  <c r="D38" i="1"/>
  <c r="E38" i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AC38" i="1"/>
  <c r="AD38" i="1"/>
  <c r="AE38" i="1"/>
  <c r="AF38" i="1"/>
  <c r="AG38" i="1"/>
  <c r="D39" i="1"/>
  <c r="E39" i="1"/>
  <c r="F39" i="1"/>
  <c r="G39" i="1"/>
  <c r="H39" i="1"/>
  <c r="I39" i="1"/>
  <c r="J39" i="1"/>
  <c r="K39" i="1"/>
  <c r="L39" i="1"/>
  <c r="M39" i="1"/>
  <c r="N39" i="1"/>
  <c r="O39" i="1"/>
  <c r="P39" i="1"/>
  <c r="Q39" i="1"/>
  <c r="R39" i="1"/>
  <c r="S39" i="1"/>
  <c r="T39" i="1"/>
  <c r="U39" i="1"/>
  <c r="V39" i="1"/>
  <c r="W39" i="1"/>
  <c r="X39" i="1"/>
  <c r="Y39" i="1"/>
  <c r="Z39" i="1"/>
  <c r="AA39" i="1"/>
  <c r="AB39" i="1"/>
  <c r="AC39" i="1"/>
  <c r="AD39" i="1"/>
  <c r="AE39" i="1"/>
  <c r="AF39" i="1"/>
  <c r="AG39" i="1"/>
  <c r="D40" i="1"/>
  <c r="E40" i="1"/>
  <c r="F40" i="1"/>
  <c r="G40" i="1"/>
  <c r="H40" i="1"/>
  <c r="I40" i="1"/>
  <c r="J40" i="1"/>
  <c r="K40" i="1"/>
  <c r="L40" i="1"/>
  <c r="M40" i="1"/>
  <c r="N40" i="1"/>
  <c r="O40" i="1"/>
  <c r="P40" i="1"/>
  <c r="Q40" i="1"/>
  <c r="R40" i="1"/>
  <c r="S40" i="1"/>
  <c r="T40" i="1"/>
  <c r="U40" i="1"/>
  <c r="V40" i="1"/>
  <c r="W40" i="1"/>
  <c r="X40" i="1"/>
  <c r="Y40" i="1"/>
  <c r="Z40" i="1"/>
  <c r="AA40" i="1"/>
  <c r="AB40" i="1"/>
  <c r="AC40" i="1"/>
  <c r="AD40" i="1"/>
  <c r="AE40" i="1"/>
  <c r="AF40" i="1"/>
  <c r="AG40" i="1"/>
  <c r="D41" i="1"/>
  <c r="E41" i="1"/>
  <c r="F41" i="1"/>
  <c r="G41" i="1"/>
  <c r="H41" i="1"/>
  <c r="I41" i="1"/>
  <c r="J41" i="1"/>
  <c r="K41" i="1"/>
  <c r="L41" i="1"/>
  <c r="M41" i="1"/>
  <c r="N41" i="1"/>
  <c r="O41" i="1"/>
  <c r="P41" i="1"/>
  <c r="Q41" i="1"/>
  <c r="R41" i="1"/>
  <c r="S41" i="1"/>
  <c r="T41" i="1"/>
  <c r="U41" i="1"/>
  <c r="V41" i="1"/>
  <c r="W41" i="1"/>
  <c r="X41" i="1"/>
  <c r="Y41" i="1"/>
  <c r="Z41" i="1"/>
  <c r="AA41" i="1"/>
  <c r="AB41" i="1"/>
  <c r="AC41" i="1"/>
  <c r="AD41" i="1"/>
  <c r="AE41" i="1"/>
  <c r="AF41" i="1"/>
  <c r="AG41" i="1"/>
  <c r="D45" i="1"/>
  <c r="E45" i="1"/>
  <c r="F45" i="1"/>
  <c r="G45" i="1"/>
  <c r="H45" i="1"/>
  <c r="I45" i="1"/>
  <c r="J45" i="1"/>
  <c r="K45" i="1"/>
  <c r="L45" i="1"/>
  <c r="M45" i="1"/>
  <c r="N45" i="1"/>
  <c r="O45" i="1"/>
  <c r="P45" i="1"/>
  <c r="Q45" i="1"/>
  <c r="R45" i="1"/>
  <c r="S45" i="1"/>
  <c r="T45" i="1"/>
  <c r="U45" i="1"/>
  <c r="V45" i="1"/>
  <c r="W45" i="1"/>
  <c r="X45" i="1"/>
  <c r="Y45" i="1"/>
  <c r="Z45" i="1"/>
  <c r="AA45" i="1"/>
  <c r="AB45" i="1"/>
  <c r="AC45" i="1"/>
  <c r="AD45" i="1"/>
  <c r="AE45" i="1"/>
  <c r="AF45" i="1"/>
  <c r="AG45" i="1"/>
  <c r="D46" i="1"/>
  <c r="E46" i="1"/>
  <c r="F46" i="1"/>
  <c r="G46" i="1"/>
  <c r="H46" i="1"/>
  <c r="I46" i="1"/>
  <c r="J46" i="1"/>
  <c r="K46" i="1"/>
  <c r="L46" i="1"/>
  <c r="M46" i="1"/>
  <c r="N46" i="1"/>
  <c r="O46" i="1"/>
  <c r="P46" i="1"/>
  <c r="Q46" i="1"/>
  <c r="R46" i="1"/>
  <c r="S46" i="1"/>
  <c r="T46" i="1"/>
  <c r="U46" i="1"/>
  <c r="V46" i="1"/>
  <c r="W46" i="1"/>
  <c r="X46" i="1"/>
  <c r="Y46" i="1"/>
  <c r="Z46" i="1"/>
  <c r="AA46" i="1"/>
  <c r="AB46" i="1"/>
  <c r="AC46" i="1"/>
  <c r="AD46" i="1"/>
  <c r="AE46" i="1"/>
  <c r="AF46" i="1"/>
  <c r="AG46" i="1"/>
  <c r="D47" i="1"/>
  <c r="E47" i="1"/>
  <c r="F47" i="1"/>
  <c r="G47" i="1"/>
  <c r="H47" i="1"/>
  <c r="I47" i="1"/>
  <c r="J47" i="1"/>
  <c r="K47" i="1"/>
  <c r="L47" i="1"/>
  <c r="M47" i="1"/>
  <c r="N47" i="1"/>
  <c r="O47" i="1"/>
  <c r="P47" i="1"/>
  <c r="Q47" i="1"/>
  <c r="R47" i="1"/>
  <c r="S47" i="1"/>
  <c r="T47" i="1"/>
  <c r="U47" i="1"/>
  <c r="V47" i="1"/>
  <c r="W47" i="1"/>
  <c r="X47" i="1"/>
  <c r="Y47" i="1"/>
  <c r="Z47" i="1"/>
  <c r="AA47" i="1"/>
  <c r="AB47" i="1"/>
  <c r="AC47" i="1"/>
  <c r="AD47" i="1"/>
  <c r="AE47" i="1"/>
  <c r="AF47" i="1"/>
  <c r="AG47" i="1"/>
  <c r="D48" i="1"/>
  <c r="E48" i="1"/>
  <c r="F48" i="1"/>
  <c r="G48" i="1"/>
  <c r="H48" i="1"/>
  <c r="I48" i="1"/>
  <c r="J48" i="1"/>
  <c r="K48" i="1"/>
  <c r="L48" i="1"/>
  <c r="M48" i="1"/>
  <c r="N48" i="1"/>
  <c r="O48" i="1"/>
  <c r="P48" i="1"/>
  <c r="Q48" i="1"/>
  <c r="R48" i="1"/>
  <c r="S48" i="1"/>
  <c r="T48" i="1"/>
  <c r="U48" i="1"/>
  <c r="V48" i="1"/>
  <c r="W48" i="1"/>
  <c r="X48" i="1"/>
  <c r="Y48" i="1"/>
  <c r="Z48" i="1"/>
  <c r="AA48" i="1"/>
  <c r="AB48" i="1"/>
  <c r="AC48" i="1"/>
  <c r="AD48" i="1"/>
  <c r="AE48" i="1"/>
  <c r="AF48" i="1"/>
  <c r="AG48" i="1"/>
  <c r="D51" i="1"/>
  <c r="E51" i="1"/>
  <c r="D53" i="1"/>
  <c r="E53" i="1"/>
  <c r="D56" i="1"/>
  <c r="E56" i="1"/>
  <c r="D57" i="1"/>
  <c r="D59" i="1"/>
  <c r="E59" i="1"/>
  <c r="F59" i="1"/>
  <c r="G59" i="1"/>
  <c r="H59" i="1"/>
  <c r="I59" i="1"/>
  <c r="J59" i="1"/>
  <c r="K59" i="1"/>
  <c r="L59" i="1"/>
  <c r="M59" i="1"/>
  <c r="N59" i="1"/>
  <c r="O59" i="1"/>
  <c r="P59" i="1"/>
  <c r="Q59" i="1"/>
  <c r="R59" i="1"/>
  <c r="S59" i="1"/>
  <c r="T59" i="1"/>
  <c r="U59" i="1"/>
  <c r="V59" i="1"/>
  <c r="W59" i="1"/>
  <c r="X59" i="1"/>
  <c r="Y59" i="1"/>
  <c r="Z59" i="1"/>
  <c r="AA59" i="1"/>
  <c r="AB59" i="1"/>
  <c r="AC59" i="1"/>
  <c r="AD59" i="1"/>
  <c r="AE59" i="1"/>
  <c r="AF59" i="1"/>
  <c r="AG59" i="1"/>
  <c r="D62" i="1"/>
  <c r="E62" i="1"/>
  <c r="F62" i="1"/>
  <c r="G62" i="1"/>
  <c r="H62" i="1"/>
  <c r="I62" i="1"/>
  <c r="J62" i="1"/>
  <c r="K62" i="1"/>
  <c r="L62" i="1"/>
  <c r="M62" i="1"/>
  <c r="N62" i="1"/>
  <c r="O62" i="1"/>
  <c r="P62" i="1"/>
  <c r="Q62" i="1"/>
  <c r="R62" i="1"/>
  <c r="S62" i="1"/>
  <c r="T62" i="1"/>
  <c r="U62" i="1"/>
  <c r="V62" i="1"/>
  <c r="W62" i="1"/>
  <c r="X62" i="1"/>
  <c r="Y62" i="1"/>
  <c r="Z62" i="1"/>
  <c r="AA62" i="1"/>
  <c r="AB62" i="1"/>
  <c r="AC62" i="1"/>
  <c r="AD62" i="1"/>
  <c r="AE62" i="1"/>
  <c r="AF62" i="1"/>
  <c r="AG62" i="1"/>
  <c r="D63" i="1"/>
  <c r="E63" i="1"/>
  <c r="F63" i="1"/>
  <c r="G63" i="1"/>
  <c r="H63" i="1"/>
  <c r="I63" i="1"/>
  <c r="J63" i="1"/>
  <c r="K63" i="1"/>
  <c r="L63" i="1"/>
  <c r="M63" i="1"/>
  <c r="N63" i="1"/>
  <c r="O63" i="1"/>
  <c r="P63" i="1"/>
  <c r="Q63" i="1"/>
  <c r="R63" i="1"/>
  <c r="S63" i="1"/>
  <c r="T63" i="1"/>
  <c r="U63" i="1"/>
  <c r="V63" i="1"/>
  <c r="W63" i="1"/>
  <c r="X63" i="1"/>
  <c r="Y63" i="1"/>
  <c r="Z63" i="1"/>
  <c r="AA63" i="1"/>
  <c r="AB63" i="1"/>
  <c r="AC63" i="1"/>
  <c r="AD63" i="1"/>
  <c r="AE63" i="1"/>
  <c r="AF63" i="1"/>
  <c r="AG63" i="1"/>
  <c r="D64" i="1"/>
  <c r="E64" i="1"/>
  <c r="F64" i="1"/>
  <c r="G64" i="1"/>
  <c r="H64" i="1"/>
  <c r="I64" i="1"/>
  <c r="J64" i="1"/>
  <c r="K64" i="1"/>
  <c r="L64" i="1"/>
  <c r="M64" i="1"/>
  <c r="N64" i="1"/>
  <c r="O64" i="1"/>
  <c r="P64" i="1"/>
  <c r="Q64" i="1"/>
  <c r="R64" i="1"/>
  <c r="S64" i="1"/>
  <c r="T64" i="1"/>
  <c r="U64" i="1"/>
  <c r="V64" i="1"/>
  <c r="W64" i="1"/>
  <c r="X64" i="1"/>
  <c r="Y64" i="1"/>
  <c r="Z64" i="1"/>
  <c r="AA64" i="1"/>
  <c r="AB64" i="1"/>
  <c r="AC64" i="1"/>
  <c r="AD64" i="1"/>
  <c r="AE64" i="1"/>
  <c r="AF64" i="1"/>
  <c r="AG64" i="1"/>
  <c r="D65" i="1"/>
  <c r="E65" i="1"/>
  <c r="F65" i="1"/>
  <c r="G65" i="1"/>
  <c r="H65" i="1"/>
  <c r="I65" i="1"/>
  <c r="J65" i="1"/>
  <c r="K65" i="1"/>
  <c r="L65" i="1"/>
  <c r="M65" i="1"/>
  <c r="N65" i="1"/>
  <c r="O65" i="1"/>
  <c r="P65" i="1"/>
  <c r="Q65" i="1"/>
  <c r="R65" i="1"/>
  <c r="S65" i="1"/>
  <c r="T65" i="1"/>
  <c r="U65" i="1"/>
  <c r="V65" i="1"/>
  <c r="W65" i="1"/>
  <c r="X65" i="1"/>
  <c r="Y65" i="1"/>
  <c r="Z65" i="1"/>
  <c r="AA65" i="1"/>
  <c r="AB65" i="1"/>
  <c r="AC65" i="1"/>
  <c r="AD65" i="1"/>
  <c r="AE65" i="1"/>
  <c r="AF65" i="1"/>
  <c r="AG65" i="1"/>
  <c r="D67" i="1"/>
  <c r="E67" i="1"/>
  <c r="F67" i="1"/>
  <c r="G67" i="1"/>
  <c r="H67" i="1"/>
  <c r="D69" i="1"/>
  <c r="D70" i="1"/>
  <c r="D71" i="1"/>
  <c r="D72" i="1"/>
  <c r="D74" i="1"/>
  <c r="D76" i="1"/>
  <c r="E76" i="1"/>
  <c r="K79" i="4" l="1"/>
  <c r="AO79" i="4"/>
  <c r="AO88" i="1"/>
  <c r="AN77" i="4"/>
  <c r="AP78" i="1" s="1"/>
  <c r="J77" i="4"/>
  <c r="I78" i="1" s="1"/>
  <c r="BR76" i="1"/>
  <c r="BR75" i="1" s="1"/>
  <c r="AL86" i="1"/>
  <c r="G75" i="4"/>
  <c r="AK75" i="4"/>
  <c r="BR74" i="1"/>
  <c r="BR73" i="1" s="1"/>
  <c r="L79" i="4" l="1"/>
  <c r="AP79" i="4"/>
  <c r="AP88" i="1"/>
  <c r="AO77" i="4"/>
  <c r="AQ78" i="1" s="1"/>
  <c r="K77" i="4"/>
  <c r="J78" i="1" s="1"/>
  <c r="AM76" i="1"/>
  <c r="AM86" i="1" s="1"/>
  <c r="AL75" i="4"/>
  <c r="F76" i="1"/>
  <c r="AK73" i="4"/>
  <c r="E74" i="1"/>
  <c r="H75" i="4"/>
  <c r="G76" i="1" s="1"/>
  <c r="AL85" i="1"/>
  <c r="F74" i="1"/>
  <c r="M79" i="4" l="1"/>
  <c r="AQ79" i="4"/>
  <c r="AM74" i="1"/>
  <c r="AM85" i="1" s="1"/>
  <c r="AQ88" i="1"/>
  <c r="L77" i="4"/>
  <c r="K78" i="1" s="1"/>
  <c r="AP77" i="4"/>
  <c r="AR78" i="1" s="1"/>
  <c r="AN76" i="1"/>
  <c r="AN86" i="1" s="1"/>
  <c r="AM75" i="4"/>
  <c r="I75" i="4"/>
  <c r="H76" i="1" s="1"/>
  <c r="AL73" i="4"/>
  <c r="H73" i="4"/>
  <c r="G74" i="1" s="1"/>
  <c r="N79" i="4" l="1"/>
  <c r="AR79" i="4"/>
  <c r="AN74" i="1"/>
  <c r="AN85" i="1" s="1"/>
  <c r="AR88" i="1"/>
  <c r="M77" i="4"/>
  <c r="L78" i="1" s="1"/>
  <c r="AQ77" i="4"/>
  <c r="AS78" i="1" s="1"/>
  <c r="AO76" i="1"/>
  <c r="AO86" i="1" s="1"/>
  <c r="AN75" i="4"/>
  <c r="J75" i="4"/>
  <c r="I76" i="1" s="1"/>
  <c r="AM73" i="4"/>
  <c r="I73" i="4"/>
  <c r="H74" i="1" s="1"/>
  <c r="O79" i="4" l="1"/>
  <c r="AS79" i="4"/>
  <c r="AO74" i="1"/>
  <c r="AO85" i="1" s="1"/>
  <c r="AS88" i="1"/>
  <c r="N77" i="4"/>
  <c r="M78" i="1" s="1"/>
  <c r="AR77" i="4"/>
  <c r="AT78" i="1" s="1"/>
  <c r="AP76" i="1"/>
  <c r="AP86" i="1" s="1"/>
  <c r="K75" i="4"/>
  <c r="J76" i="1" s="1"/>
  <c r="AO75" i="4"/>
  <c r="J73" i="4"/>
  <c r="I74" i="1" s="1"/>
  <c r="AN73" i="4"/>
  <c r="P79" i="4" l="1"/>
  <c r="AT79" i="4"/>
  <c r="AP74" i="1"/>
  <c r="AP85" i="1" s="1"/>
  <c r="AT88" i="1"/>
  <c r="O77" i="4"/>
  <c r="N78" i="1" s="1"/>
  <c r="AS77" i="4"/>
  <c r="AU78" i="1" s="1"/>
  <c r="AQ76" i="1"/>
  <c r="AQ86" i="1" s="1"/>
  <c r="AP75" i="4"/>
  <c r="L75" i="4"/>
  <c r="K76" i="1" s="1"/>
  <c r="AO73" i="4"/>
  <c r="K73" i="4"/>
  <c r="J74" i="1" s="1"/>
  <c r="Q79" i="4" l="1"/>
  <c r="AU79" i="4"/>
  <c r="AQ74" i="1"/>
  <c r="AQ85" i="1" s="1"/>
  <c r="AU88" i="1"/>
  <c r="AT77" i="4"/>
  <c r="AV78" i="1" s="1"/>
  <c r="P77" i="4"/>
  <c r="O78" i="1" s="1"/>
  <c r="AR76" i="1"/>
  <c r="AR86" i="1" s="1"/>
  <c r="M75" i="4"/>
  <c r="L76" i="1" s="1"/>
  <c r="AQ75" i="4"/>
  <c r="L73" i="4"/>
  <c r="K74" i="1" s="1"/>
  <c r="AP73" i="4"/>
  <c r="R79" i="4" l="1"/>
  <c r="AV79" i="4"/>
  <c r="AR74" i="1"/>
  <c r="AR85" i="1" s="1"/>
  <c r="AV88" i="1"/>
  <c r="AU77" i="4"/>
  <c r="AW78" i="1" s="1"/>
  <c r="Q77" i="4"/>
  <c r="P78" i="1" s="1"/>
  <c r="AS76" i="1"/>
  <c r="AS86" i="1" s="1"/>
  <c r="N75" i="4"/>
  <c r="M76" i="1" s="1"/>
  <c r="AR75" i="4"/>
  <c r="M73" i="4"/>
  <c r="L74" i="1" s="1"/>
  <c r="AQ73" i="4"/>
  <c r="S79" i="4" l="1"/>
  <c r="AW79" i="4"/>
  <c r="AS74" i="1"/>
  <c r="AS85" i="1" s="1"/>
  <c r="AW88" i="1"/>
  <c r="R77" i="4"/>
  <c r="Q78" i="1" s="1"/>
  <c r="AV77" i="4"/>
  <c r="AX78" i="1" s="1"/>
  <c r="AT76" i="1"/>
  <c r="AT86" i="1" s="1"/>
  <c r="O75" i="4"/>
  <c r="N76" i="1" s="1"/>
  <c r="AS75" i="4"/>
  <c r="AR73" i="4"/>
  <c r="N73" i="4"/>
  <c r="M74" i="1" s="1"/>
  <c r="T79" i="4" l="1"/>
  <c r="AX79" i="4"/>
  <c r="AT74" i="1"/>
  <c r="AT85" i="1" s="1"/>
  <c r="AX88" i="1"/>
  <c r="S77" i="4"/>
  <c r="R78" i="1" s="1"/>
  <c r="AW77" i="4"/>
  <c r="AY78" i="1" s="1"/>
  <c r="AU76" i="1"/>
  <c r="AU86" i="1" s="1"/>
  <c r="AT75" i="4"/>
  <c r="P75" i="4"/>
  <c r="O76" i="1" s="1"/>
  <c r="AS73" i="4"/>
  <c r="O73" i="4"/>
  <c r="N74" i="1" s="1"/>
  <c r="U79" i="4" l="1"/>
  <c r="AY79" i="4"/>
  <c r="AU74" i="1"/>
  <c r="AU85" i="1" s="1"/>
  <c r="AY88" i="1"/>
  <c r="T77" i="4"/>
  <c r="S78" i="1" s="1"/>
  <c r="AX77" i="4"/>
  <c r="AZ78" i="1" s="1"/>
  <c r="AV76" i="1"/>
  <c r="AV86" i="1" s="1"/>
  <c r="AU75" i="4"/>
  <c r="Q75" i="4"/>
  <c r="P76" i="1" s="1"/>
  <c r="AT73" i="4"/>
  <c r="P73" i="4"/>
  <c r="O74" i="1" s="1"/>
  <c r="V79" i="4" l="1"/>
  <c r="AZ79" i="4"/>
  <c r="AV74" i="1"/>
  <c r="AV85" i="1" s="1"/>
  <c r="AZ88" i="1"/>
  <c r="U77" i="4"/>
  <c r="T78" i="1" s="1"/>
  <c r="AY77" i="4"/>
  <c r="BA78" i="1" s="1"/>
  <c r="AW76" i="1"/>
  <c r="AW86" i="1" s="1"/>
  <c r="R75" i="4"/>
  <c r="Q76" i="1" s="1"/>
  <c r="AV75" i="4"/>
  <c r="Q73" i="4"/>
  <c r="P74" i="1" s="1"/>
  <c r="AU73" i="4"/>
  <c r="W79" i="4" l="1"/>
  <c r="BA79" i="4"/>
  <c r="AW74" i="1"/>
  <c r="AW85" i="1" s="1"/>
  <c r="BA88" i="1"/>
  <c r="V77" i="4"/>
  <c r="U78" i="1" s="1"/>
  <c r="AZ77" i="4"/>
  <c r="BB78" i="1" s="1"/>
  <c r="AX76" i="1"/>
  <c r="AX86" i="1" s="1"/>
  <c r="S75" i="4"/>
  <c r="R76" i="1" s="1"/>
  <c r="AW75" i="4"/>
  <c r="AV73" i="4"/>
  <c r="R73" i="4"/>
  <c r="Q74" i="1" s="1"/>
  <c r="X79" i="4" l="1"/>
  <c r="BB79" i="4"/>
  <c r="AX74" i="1"/>
  <c r="AX85" i="1" s="1"/>
  <c r="BB88" i="1"/>
  <c r="BA77" i="4"/>
  <c r="BC78" i="1" s="1"/>
  <c r="W77" i="4"/>
  <c r="V78" i="1" s="1"/>
  <c r="AY76" i="1"/>
  <c r="AY86" i="1" s="1"/>
  <c r="AX75" i="4"/>
  <c r="T75" i="4"/>
  <c r="S76" i="1" s="1"/>
  <c r="S73" i="4"/>
  <c r="R74" i="1" s="1"/>
  <c r="AW73" i="4"/>
  <c r="Y79" i="4" l="1"/>
  <c r="BC79" i="4"/>
  <c r="AY74" i="1"/>
  <c r="AY85" i="1" s="1"/>
  <c r="BC88" i="1"/>
  <c r="BB77" i="4"/>
  <c r="BD78" i="1" s="1"/>
  <c r="X77" i="4"/>
  <c r="W78" i="1" s="1"/>
  <c r="AZ76" i="1"/>
  <c r="AZ86" i="1" s="1"/>
  <c r="U75" i="4"/>
  <c r="T76" i="1" s="1"/>
  <c r="AY75" i="4"/>
  <c r="T73" i="4"/>
  <c r="S74" i="1" s="1"/>
  <c r="AX73" i="4"/>
  <c r="Z79" i="4" l="1"/>
  <c r="BD79" i="4"/>
  <c r="AZ74" i="1"/>
  <c r="AZ85" i="1" s="1"/>
  <c r="BD88" i="1"/>
  <c r="BC77" i="4"/>
  <c r="BE78" i="1" s="1"/>
  <c r="Y77" i="4"/>
  <c r="X78" i="1" s="1"/>
  <c r="BA76" i="1"/>
  <c r="BA86" i="1" s="1"/>
  <c r="V75" i="4"/>
  <c r="U76" i="1" s="1"/>
  <c r="AZ75" i="4"/>
  <c r="U73" i="4"/>
  <c r="T74" i="1" s="1"/>
  <c r="AY73" i="4"/>
  <c r="AA79" i="4" l="1"/>
  <c r="BE79" i="4"/>
  <c r="BA74" i="1"/>
  <c r="BA85" i="1" s="1"/>
  <c r="BE88" i="1"/>
  <c r="BD77" i="4"/>
  <c r="BF78" i="1" s="1"/>
  <c r="Z77" i="4"/>
  <c r="Y78" i="1" s="1"/>
  <c r="BB76" i="1"/>
  <c r="BB86" i="1" s="1"/>
  <c r="BA75" i="4"/>
  <c r="W75" i="4"/>
  <c r="V76" i="1" s="1"/>
  <c r="V73" i="4"/>
  <c r="U74" i="1" s="1"/>
  <c r="AZ73" i="4"/>
  <c r="AB79" i="4" l="1"/>
  <c r="BF79" i="4"/>
  <c r="BB74" i="1"/>
  <c r="BB85" i="1" s="1"/>
  <c r="BF88" i="1"/>
  <c r="AA77" i="4"/>
  <c r="Z78" i="1" s="1"/>
  <c r="BE77" i="4"/>
  <c r="BG78" i="1" s="1"/>
  <c r="BC76" i="1"/>
  <c r="BC86" i="1" s="1"/>
  <c r="BB75" i="4"/>
  <c r="X75" i="4"/>
  <c r="W76" i="1" s="1"/>
  <c r="BA73" i="4"/>
  <c r="W73" i="4"/>
  <c r="V74" i="1" s="1"/>
  <c r="AC79" i="4" l="1"/>
  <c r="BG79" i="4"/>
  <c r="BC74" i="1"/>
  <c r="BC85" i="1" s="1"/>
  <c r="BG88" i="1"/>
  <c r="BF77" i="4"/>
  <c r="BH78" i="1" s="1"/>
  <c r="AB77" i="4"/>
  <c r="AA78" i="1" s="1"/>
  <c r="BD76" i="1"/>
  <c r="BD86" i="1" s="1"/>
  <c r="BC75" i="4"/>
  <c r="Y75" i="4"/>
  <c r="X76" i="1" s="1"/>
  <c r="BB73" i="4"/>
  <c r="X73" i="4"/>
  <c r="W74" i="1" s="1"/>
  <c r="AD79" i="4" l="1"/>
  <c r="BH79" i="4"/>
  <c r="BD74" i="1"/>
  <c r="BD85" i="1" s="1"/>
  <c r="BH88" i="1"/>
  <c r="AC77" i="4"/>
  <c r="AB78" i="1" s="1"/>
  <c r="BG77" i="4"/>
  <c r="BI78" i="1" s="1"/>
  <c r="BE76" i="1"/>
  <c r="BE86" i="1" s="1"/>
  <c r="Z75" i="4"/>
  <c r="Y76" i="1" s="1"/>
  <c r="BD75" i="4"/>
  <c r="BC73" i="4"/>
  <c r="Y73" i="4"/>
  <c r="X74" i="1" s="1"/>
  <c r="AE79" i="4" l="1"/>
  <c r="BI79" i="4"/>
  <c r="BE74" i="1"/>
  <c r="BE85" i="1" s="1"/>
  <c r="BI88" i="1"/>
  <c r="AD77" i="4"/>
  <c r="AC78" i="1" s="1"/>
  <c r="BH77" i="4"/>
  <c r="BJ78" i="1" s="1"/>
  <c r="BF76" i="1"/>
  <c r="BF86" i="1" s="1"/>
  <c r="AA75" i="4"/>
  <c r="Z76" i="1" s="1"/>
  <c r="BE75" i="4"/>
  <c r="BD73" i="4"/>
  <c r="Z73" i="4"/>
  <c r="Y74" i="1" s="1"/>
  <c r="AF79" i="4" l="1"/>
  <c r="BJ79" i="4"/>
  <c r="BF74" i="1"/>
  <c r="BF85" i="1" s="1"/>
  <c r="BJ88" i="1"/>
  <c r="BI77" i="4"/>
  <c r="BK78" i="1" s="1"/>
  <c r="AE77" i="4"/>
  <c r="AD78" i="1" s="1"/>
  <c r="BG76" i="1"/>
  <c r="BG86" i="1" s="1"/>
  <c r="AB75" i="4"/>
  <c r="AA76" i="1" s="1"/>
  <c r="BF75" i="4"/>
  <c r="BE73" i="4"/>
  <c r="AA73" i="4"/>
  <c r="Z74" i="1" s="1"/>
  <c r="AG79" i="4" l="1"/>
  <c r="BK79" i="4"/>
  <c r="BG74" i="1"/>
  <c r="BG85" i="1" s="1"/>
  <c r="BK88" i="1"/>
  <c r="BJ77" i="4"/>
  <c r="BL78" i="1" s="1"/>
  <c r="AF77" i="4"/>
  <c r="AE78" i="1" s="1"/>
  <c r="BH76" i="1"/>
  <c r="BH86" i="1" s="1"/>
  <c r="AC75" i="4"/>
  <c r="AB76" i="1" s="1"/>
  <c r="BG75" i="4"/>
  <c r="AB73" i="4"/>
  <c r="AA74" i="1" s="1"/>
  <c r="BF73" i="4"/>
  <c r="AH79" i="4" l="1"/>
  <c r="BL79" i="4"/>
  <c r="BH74" i="1"/>
  <c r="BH85" i="1" s="1"/>
  <c r="BL88" i="1"/>
  <c r="BK77" i="4"/>
  <c r="BM78" i="1" s="1"/>
  <c r="AG77" i="4"/>
  <c r="AF78" i="1" s="1"/>
  <c r="BI76" i="1"/>
  <c r="BI86" i="1" s="1"/>
  <c r="AD75" i="4"/>
  <c r="AC76" i="1" s="1"/>
  <c r="BH75" i="4"/>
  <c r="AC73" i="4"/>
  <c r="AB74" i="1" s="1"/>
  <c r="BG73" i="4"/>
  <c r="BM79" i="4" l="1"/>
  <c r="BO79" i="4"/>
  <c r="BI74" i="1"/>
  <c r="BI85" i="1" s="1"/>
  <c r="BM88" i="1"/>
  <c r="BL77" i="4"/>
  <c r="BN78" i="1" s="1"/>
  <c r="AH77" i="4"/>
  <c r="AG78" i="1" s="1"/>
  <c r="BJ76" i="1"/>
  <c r="BJ86" i="1" s="1"/>
  <c r="BI75" i="4"/>
  <c r="AE75" i="4"/>
  <c r="AD76" i="1" s="1"/>
  <c r="AD73" i="4"/>
  <c r="AC74" i="1" s="1"/>
  <c r="BH73" i="4"/>
  <c r="BP79" i="4" l="1"/>
  <c r="BQ79" i="4" s="1"/>
  <c r="BS80" i="1"/>
  <c r="BJ74" i="1"/>
  <c r="BJ85" i="1" s="1"/>
  <c r="BN88" i="1"/>
  <c r="BM77" i="4"/>
  <c r="BO78" i="1" s="1"/>
  <c r="BO77" i="4"/>
  <c r="BK76" i="1"/>
  <c r="BK86" i="1" s="1"/>
  <c r="BJ75" i="4"/>
  <c r="AF75" i="4"/>
  <c r="AE76" i="1" s="1"/>
  <c r="BI73" i="4"/>
  <c r="AE73" i="4"/>
  <c r="AD74" i="1" s="1"/>
  <c r="CZ80" i="1" l="1"/>
  <c r="CZ87" i="1" s="1"/>
  <c r="BS87" i="1"/>
  <c r="BU80" i="1"/>
  <c r="BT80" i="1"/>
  <c r="BR79" i="4"/>
  <c r="BK74" i="1"/>
  <c r="BK85" i="1" s="1"/>
  <c r="BO88" i="1"/>
  <c r="BP77" i="4"/>
  <c r="BT78" i="1" s="1"/>
  <c r="BT88" i="1" s="1"/>
  <c r="BS78" i="1"/>
  <c r="BS88" i="1" s="1"/>
  <c r="BL76" i="1"/>
  <c r="BL86" i="1" s="1"/>
  <c r="BK75" i="4"/>
  <c r="AG75" i="4"/>
  <c r="AF76" i="1" s="1"/>
  <c r="BJ73" i="4"/>
  <c r="AF73" i="4"/>
  <c r="AE74" i="1" s="1"/>
  <c r="G78" i="2" l="1"/>
  <c r="G77" i="2" s="1"/>
  <c r="CZ95" i="1"/>
  <c r="DA80" i="1"/>
  <c r="DA87" i="1" s="1"/>
  <c r="DA95" i="1" s="1"/>
  <c r="BT87" i="1"/>
  <c r="DB80" i="1"/>
  <c r="DB87" i="1" s="1"/>
  <c r="DB95" i="1" s="1"/>
  <c r="BU87" i="1"/>
  <c r="BV80" i="1"/>
  <c r="BS79" i="4"/>
  <c r="BL74" i="1"/>
  <c r="BL85" i="1" s="1"/>
  <c r="CZ78" i="1"/>
  <c r="DA78" i="1"/>
  <c r="BQ77" i="4"/>
  <c r="BR77" i="4" s="1"/>
  <c r="BM76" i="1"/>
  <c r="BM86" i="1" s="1"/>
  <c r="AH75" i="4"/>
  <c r="AG76" i="1" s="1"/>
  <c r="BL75" i="4"/>
  <c r="BK73" i="4"/>
  <c r="AG73" i="4"/>
  <c r="AF74" i="1" s="1"/>
  <c r="AK64" i="4"/>
  <c r="AM65" i="1" s="1"/>
  <c r="AL64" i="4"/>
  <c r="AN65" i="1" s="1"/>
  <c r="AM64" i="4"/>
  <c r="AO65" i="1" s="1"/>
  <c r="AN64" i="4"/>
  <c r="AP65" i="1" s="1"/>
  <c r="AO64" i="4"/>
  <c r="AQ65" i="1" s="1"/>
  <c r="AP64" i="4"/>
  <c r="AR65" i="1" s="1"/>
  <c r="AQ64" i="4"/>
  <c r="AS65" i="1" s="1"/>
  <c r="AR64" i="4"/>
  <c r="AT65" i="1" s="1"/>
  <c r="AS64" i="4"/>
  <c r="AU65" i="1" s="1"/>
  <c r="AT64" i="4"/>
  <c r="AV65" i="1" s="1"/>
  <c r="AU64" i="4"/>
  <c r="AW65" i="1" s="1"/>
  <c r="AV64" i="4"/>
  <c r="AX65" i="1" s="1"/>
  <c r="AW64" i="4"/>
  <c r="AY65" i="1" s="1"/>
  <c r="AX64" i="4"/>
  <c r="AZ65" i="1" s="1"/>
  <c r="AY64" i="4"/>
  <c r="BA65" i="1" s="1"/>
  <c r="AZ64" i="4"/>
  <c r="BB65" i="1" s="1"/>
  <c r="BA64" i="4"/>
  <c r="BC65" i="1" s="1"/>
  <c r="BB64" i="4"/>
  <c r="BD65" i="1" s="1"/>
  <c r="BC64" i="4"/>
  <c r="BE65" i="1" s="1"/>
  <c r="BD64" i="4"/>
  <c r="BF65" i="1" s="1"/>
  <c r="BE64" i="4"/>
  <c r="BG65" i="1" s="1"/>
  <c r="BF64" i="4"/>
  <c r="BH65" i="1" s="1"/>
  <c r="BG64" i="4"/>
  <c r="BI65" i="1" s="1"/>
  <c r="BH64" i="4"/>
  <c r="BJ65" i="1" s="1"/>
  <c r="BI64" i="4"/>
  <c r="BK65" i="1" s="1"/>
  <c r="BJ64" i="4"/>
  <c r="BL65" i="1" s="1"/>
  <c r="BK64" i="4"/>
  <c r="BM65" i="1" s="1"/>
  <c r="BL64" i="4"/>
  <c r="BN65" i="1" s="1"/>
  <c r="BM64" i="4"/>
  <c r="BO65" i="1" s="1"/>
  <c r="H78" i="2" l="1"/>
  <c r="H77" i="2" s="1"/>
  <c r="I78" i="2"/>
  <c r="I77" i="2" s="1"/>
  <c r="DC80" i="1"/>
  <c r="DC87" i="1" s="1"/>
  <c r="DC95" i="1" s="1"/>
  <c r="BV87" i="1"/>
  <c r="BW80" i="1"/>
  <c r="BT79" i="4"/>
  <c r="BM74" i="1"/>
  <c r="BM85" i="1" s="1"/>
  <c r="H76" i="2"/>
  <c r="H75" i="2" s="1"/>
  <c r="DA88" i="1"/>
  <c r="DA96" i="1" s="1"/>
  <c r="G76" i="2"/>
  <c r="G75" i="2" s="1"/>
  <c r="CZ88" i="1"/>
  <c r="CZ96" i="1" s="1"/>
  <c r="BU78" i="1"/>
  <c r="BU88" i="1" s="1"/>
  <c r="BS77" i="4"/>
  <c r="BV78" i="1"/>
  <c r="BV88" i="1" s="1"/>
  <c r="BN76" i="1"/>
  <c r="BN86" i="1" s="1"/>
  <c r="BO64" i="4"/>
  <c r="BP64" i="4" s="1"/>
  <c r="BM75" i="4"/>
  <c r="BO76" i="1" s="1"/>
  <c r="BL73" i="4"/>
  <c r="AH73" i="4"/>
  <c r="AG74" i="1" s="1"/>
  <c r="BR65" i="1"/>
  <c r="J78" i="2" l="1"/>
  <c r="J77" i="2" s="1"/>
  <c r="DD80" i="1"/>
  <c r="DD87" i="1" s="1"/>
  <c r="DD95" i="1" s="1"/>
  <c r="BW87" i="1"/>
  <c r="BX80" i="1"/>
  <c r="BU79" i="4"/>
  <c r="BN74" i="1"/>
  <c r="BN85" i="1" s="1"/>
  <c r="DC78" i="1"/>
  <c r="DB78" i="1"/>
  <c r="BW78" i="1"/>
  <c r="BW88" i="1" s="1"/>
  <c r="BT77" i="4"/>
  <c r="BQ64" i="4"/>
  <c r="BU65" i="1" s="1"/>
  <c r="BT65" i="1"/>
  <c r="DA65" i="1" s="1"/>
  <c r="BO86" i="1"/>
  <c r="BO75" i="4"/>
  <c r="BM73" i="4"/>
  <c r="BS65" i="1"/>
  <c r="G55" i="4"/>
  <c r="K78" i="2" l="1"/>
  <c r="K77" i="2" s="1"/>
  <c r="DE80" i="1"/>
  <c r="DE87" i="1" s="1"/>
  <c r="DE95" i="1" s="1"/>
  <c r="BX87" i="1"/>
  <c r="BY80" i="1"/>
  <c r="BV79" i="4"/>
  <c r="BO74" i="1"/>
  <c r="BO85" i="1" s="1"/>
  <c r="I76" i="2"/>
  <c r="I75" i="2" s="1"/>
  <c r="DB88" i="1"/>
  <c r="DB96" i="1" s="1"/>
  <c r="J76" i="2"/>
  <c r="J75" i="2" s="1"/>
  <c r="DC88" i="1"/>
  <c r="DC96" i="1" s="1"/>
  <c r="DD78" i="1"/>
  <c r="BX78" i="1"/>
  <c r="BX88" i="1" s="1"/>
  <c r="BU77" i="4"/>
  <c r="BY78" i="1" s="1"/>
  <c r="BY88" i="1" s="1"/>
  <c r="H63" i="2"/>
  <c r="DB65" i="1"/>
  <c r="I63" i="2" s="1"/>
  <c r="CZ65" i="1"/>
  <c r="G63" i="2" s="1"/>
  <c r="H55" i="4"/>
  <c r="F56" i="1"/>
  <c r="BR64" i="4"/>
  <c r="BV65" i="1" s="1"/>
  <c r="BO73" i="4"/>
  <c r="BP73" i="4" s="1"/>
  <c r="BT74" i="1" s="1"/>
  <c r="BS76" i="1"/>
  <c r="BP75" i="4"/>
  <c r="L78" i="2" l="1"/>
  <c r="L77" i="2" s="1"/>
  <c r="DF80" i="1"/>
  <c r="DF87" i="1" s="1"/>
  <c r="DF95" i="1" s="1"/>
  <c r="BY87" i="1"/>
  <c r="BZ80" i="1"/>
  <c r="BW79" i="4"/>
  <c r="K76" i="2"/>
  <c r="K75" i="2" s="1"/>
  <c r="DD88" i="1"/>
  <c r="DD96" i="1" s="1"/>
  <c r="DF78" i="1"/>
  <c r="DE78" i="1"/>
  <c r="BV77" i="4"/>
  <c r="DC65" i="1"/>
  <c r="J63" i="2" s="1"/>
  <c r="I55" i="4"/>
  <c r="G56" i="1"/>
  <c r="BS64" i="4"/>
  <c r="BW65" i="1" s="1"/>
  <c r="BS74" i="1"/>
  <c r="BQ75" i="4"/>
  <c r="BT76" i="1"/>
  <c r="CZ76" i="1"/>
  <c r="BS86" i="1"/>
  <c r="BQ73" i="4"/>
  <c r="BU74" i="1" s="1"/>
  <c r="DA74" i="1"/>
  <c r="BT85" i="1"/>
  <c r="F71" i="4"/>
  <c r="F70" i="4"/>
  <c r="F69" i="4"/>
  <c r="F68" i="4"/>
  <c r="J66" i="4"/>
  <c r="F56" i="4"/>
  <c r="G52" i="4"/>
  <c r="G50" i="4"/>
  <c r="M78" i="2" l="1"/>
  <c r="M77" i="2" s="1"/>
  <c r="DG80" i="1"/>
  <c r="DG87" i="1" s="1"/>
  <c r="DG95" i="1" s="1"/>
  <c r="BZ87" i="1"/>
  <c r="CA80" i="1"/>
  <c r="BX79" i="4"/>
  <c r="H72" i="2"/>
  <c r="H71" i="2" s="1"/>
  <c r="DA85" i="1"/>
  <c r="DA93" i="1" s="1"/>
  <c r="G74" i="2"/>
  <c r="G73" i="2" s="1"/>
  <c r="CZ86" i="1"/>
  <c r="CZ94" i="1" s="1"/>
  <c r="L76" i="2"/>
  <c r="L75" i="2" s="1"/>
  <c r="DE88" i="1"/>
  <c r="DE96" i="1" s="1"/>
  <c r="M76" i="2"/>
  <c r="M75" i="2" s="1"/>
  <c r="DF88" i="1"/>
  <c r="DF96" i="1" s="1"/>
  <c r="BZ78" i="1"/>
  <c r="BZ88" i="1" s="1"/>
  <c r="BW77" i="4"/>
  <c r="CA78" i="1" s="1"/>
  <c r="CA88" i="1" s="1"/>
  <c r="DD65" i="1"/>
  <c r="K63" i="2" s="1"/>
  <c r="G56" i="4"/>
  <c r="E57" i="1"/>
  <c r="G70" i="4"/>
  <c r="E71" i="1"/>
  <c r="K66" i="4"/>
  <c r="AP66" i="4" s="1"/>
  <c r="AR67" i="1" s="1"/>
  <c r="I67" i="1"/>
  <c r="H52" i="4"/>
  <c r="AM52" i="4" s="1"/>
  <c r="AO53" i="1" s="1"/>
  <c r="F53" i="1"/>
  <c r="G69" i="4"/>
  <c r="E70" i="1"/>
  <c r="G71" i="4"/>
  <c r="AL71" i="4" s="1"/>
  <c r="AN72" i="1" s="1"/>
  <c r="E72" i="1"/>
  <c r="H50" i="4"/>
  <c r="AM50" i="4" s="1"/>
  <c r="AO51" i="1" s="1"/>
  <c r="F51" i="1"/>
  <c r="G68" i="4"/>
  <c r="AL68" i="4" s="1"/>
  <c r="AN69" i="1" s="1"/>
  <c r="E69" i="1"/>
  <c r="J55" i="4"/>
  <c r="H56" i="1"/>
  <c r="BT64" i="4"/>
  <c r="BX65" i="1" s="1"/>
  <c r="BS85" i="1"/>
  <c r="CZ74" i="1"/>
  <c r="DB74" i="1"/>
  <c r="DA76" i="1"/>
  <c r="BT86" i="1"/>
  <c r="BU76" i="1"/>
  <c r="BR75" i="4"/>
  <c r="BR73" i="4"/>
  <c r="BV74" i="1" s="1"/>
  <c r="BU85" i="1"/>
  <c r="AK71" i="4"/>
  <c r="AM72" i="1" s="1"/>
  <c r="AK70" i="4"/>
  <c r="AM71" i="1" s="1"/>
  <c r="AK69" i="4"/>
  <c r="AM70" i="1" s="1"/>
  <c r="AK68" i="4"/>
  <c r="AM69" i="1" s="1"/>
  <c r="AO66" i="4"/>
  <c r="AQ67" i="1" s="1"/>
  <c r="AN66" i="4"/>
  <c r="AP67" i="1" s="1"/>
  <c r="AM66" i="4"/>
  <c r="AO67" i="1" s="1"/>
  <c r="AL66" i="4"/>
  <c r="AN67" i="1" s="1"/>
  <c r="AK66" i="4"/>
  <c r="AM67" i="1" s="1"/>
  <c r="BM63" i="4"/>
  <c r="BO64" i="1" s="1"/>
  <c r="BL63" i="4"/>
  <c r="BN64" i="1" s="1"/>
  <c r="BK63" i="4"/>
  <c r="BM64" i="1" s="1"/>
  <c r="BJ63" i="4"/>
  <c r="BL64" i="1" s="1"/>
  <c r="BI63" i="4"/>
  <c r="BK64" i="1" s="1"/>
  <c r="BH63" i="4"/>
  <c r="BJ64" i="1" s="1"/>
  <c r="BG63" i="4"/>
  <c r="BI64" i="1" s="1"/>
  <c r="BF63" i="4"/>
  <c r="BH64" i="1" s="1"/>
  <c r="BE63" i="4"/>
  <c r="BG64" i="1" s="1"/>
  <c r="BD63" i="4"/>
  <c r="BF64" i="1" s="1"/>
  <c r="BC63" i="4"/>
  <c r="BE64" i="1" s="1"/>
  <c r="BB63" i="4"/>
  <c r="BD64" i="1" s="1"/>
  <c r="BA63" i="4"/>
  <c r="BC64" i="1" s="1"/>
  <c r="AZ63" i="4"/>
  <c r="BB64" i="1" s="1"/>
  <c r="AY63" i="4"/>
  <c r="BA64" i="1" s="1"/>
  <c r="AX63" i="4"/>
  <c r="AZ64" i="1" s="1"/>
  <c r="AW63" i="4"/>
  <c r="AY64" i="1" s="1"/>
  <c r="AV63" i="4"/>
  <c r="AX64" i="1" s="1"/>
  <c r="AU63" i="4"/>
  <c r="AW64" i="1" s="1"/>
  <c r="AT63" i="4"/>
  <c r="AV64" i="1" s="1"/>
  <c r="AS63" i="4"/>
  <c r="AU64" i="1" s="1"/>
  <c r="AR63" i="4"/>
  <c r="AT64" i="1" s="1"/>
  <c r="AQ63" i="4"/>
  <c r="AS64" i="1" s="1"/>
  <c r="AP63" i="4"/>
  <c r="AR64" i="1" s="1"/>
  <c r="AO63" i="4"/>
  <c r="AQ64" i="1" s="1"/>
  <c r="AN63" i="4"/>
  <c r="AP64" i="1" s="1"/>
  <c r="AM63" i="4"/>
  <c r="AO64" i="1" s="1"/>
  <c r="AL63" i="4"/>
  <c r="AN64" i="1" s="1"/>
  <c r="AK63" i="4"/>
  <c r="AM64" i="1" s="1"/>
  <c r="BM62" i="4"/>
  <c r="BO63" i="1" s="1"/>
  <c r="BL62" i="4"/>
  <c r="BN63" i="1" s="1"/>
  <c r="BK62" i="4"/>
  <c r="BM63" i="1" s="1"/>
  <c r="BJ62" i="4"/>
  <c r="BL63" i="1" s="1"/>
  <c r="BI62" i="4"/>
  <c r="BK63" i="1" s="1"/>
  <c r="BH62" i="4"/>
  <c r="BJ63" i="1" s="1"/>
  <c r="BG62" i="4"/>
  <c r="BI63" i="1" s="1"/>
  <c r="BF62" i="4"/>
  <c r="BH63" i="1" s="1"/>
  <c r="BE62" i="4"/>
  <c r="BG63" i="1" s="1"/>
  <c r="BD62" i="4"/>
  <c r="BF63" i="1" s="1"/>
  <c r="BC62" i="4"/>
  <c r="BE63" i="1" s="1"/>
  <c r="BB62" i="4"/>
  <c r="BD63" i="1" s="1"/>
  <c r="BA62" i="4"/>
  <c r="BC63" i="1" s="1"/>
  <c r="AZ62" i="4"/>
  <c r="BB63" i="1" s="1"/>
  <c r="AY62" i="4"/>
  <c r="BA63" i="1" s="1"/>
  <c r="AX62" i="4"/>
  <c r="AZ63" i="1" s="1"/>
  <c r="AW62" i="4"/>
  <c r="AY63" i="1" s="1"/>
  <c r="AV62" i="4"/>
  <c r="AX63" i="1" s="1"/>
  <c r="AU62" i="4"/>
  <c r="AW63" i="1" s="1"/>
  <c r="AT62" i="4"/>
  <c r="AV63" i="1" s="1"/>
  <c r="AS62" i="4"/>
  <c r="AU63" i="1" s="1"/>
  <c r="AR62" i="4"/>
  <c r="AT63" i="1" s="1"/>
  <c r="AQ62" i="4"/>
  <c r="AS63" i="1" s="1"/>
  <c r="AP62" i="4"/>
  <c r="AR63" i="1" s="1"/>
  <c r="AO62" i="4"/>
  <c r="AQ63" i="1" s="1"/>
  <c r="AN62" i="4"/>
  <c r="AP63" i="1" s="1"/>
  <c r="AM62" i="4"/>
  <c r="AO63" i="1" s="1"/>
  <c r="AL62" i="4"/>
  <c r="AN63" i="1" s="1"/>
  <c r="AK62" i="4"/>
  <c r="AM63" i="1" s="1"/>
  <c r="BM58" i="4"/>
  <c r="BO59" i="1" s="1"/>
  <c r="BL58" i="4"/>
  <c r="BN59" i="1" s="1"/>
  <c r="BK58" i="4"/>
  <c r="BM59" i="1" s="1"/>
  <c r="BJ58" i="4"/>
  <c r="BL59" i="1" s="1"/>
  <c r="BI58" i="4"/>
  <c r="BK59" i="1" s="1"/>
  <c r="BH58" i="4"/>
  <c r="BJ59" i="1" s="1"/>
  <c r="BG58" i="4"/>
  <c r="BI59" i="1" s="1"/>
  <c r="BF58" i="4"/>
  <c r="BH59" i="1" s="1"/>
  <c r="BE58" i="4"/>
  <c r="BG59" i="1" s="1"/>
  <c r="BD58" i="4"/>
  <c r="BF59" i="1" s="1"/>
  <c r="BC58" i="4"/>
  <c r="BE59" i="1" s="1"/>
  <c r="BB58" i="4"/>
  <c r="BD59" i="1" s="1"/>
  <c r="BA58" i="4"/>
  <c r="BC59" i="1" s="1"/>
  <c r="AZ58" i="4"/>
  <c r="BB59" i="1" s="1"/>
  <c r="AY58" i="4"/>
  <c r="BA59" i="1" s="1"/>
  <c r="AX58" i="4"/>
  <c r="AZ59" i="1" s="1"/>
  <c r="AW58" i="4"/>
  <c r="AY59" i="1" s="1"/>
  <c r="AV58" i="4"/>
  <c r="AX59" i="1" s="1"/>
  <c r="AU58" i="4"/>
  <c r="AW59" i="1" s="1"/>
  <c r="AT58" i="4"/>
  <c r="AV59" i="1" s="1"/>
  <c r="AS58" i="4"/>
  <c r="AU59" i="1" s="1"/>
  <c r="AR58" i="4"/>
  <c r="AT59" i="1" s="1"/>
  <c r="AQ58" i="4"/>
  <c r="AS59" i="1" s="1"/>
  <c r="AP58" i="4"/>
  <c r="AR59" i="1" s="1"/>
  <c r="AO58" i="4"/>
  <c r="AQ59" i="1" s="1"/>
  <c r="AN58" i="4"/>
  <c r="AP59" i="1" s="1"/>
  <c r="AM58" i="4"/>
  <c r="AO59" i="1" s="1"/>
  <c r="AL58" i="4"/>
  <c r="AN59" i="1" s="1"/>
  <c r="AK58" i="4"/>
  <c r="AM59" i="1" s="1"/>
  <c r="AL56" i="4"/>
  <c r="AN57" i="1" s="1"/>
  <c r="AK56" i="4"/>
  <c r="AM57" i="1" s="1"/>
  <c r="AO55" i="4"/>
  <c r="AQ56" i="1" s="1"/>
  <c r="AN55" i="4"/>
  <c r="AP56" i="1" s="1"/>
  <c r="AM55" i="4"/>
  <c r="AO56" i="1" s="1"/>
  <c r="AL55" i="4"/>
  <c r="AN56" i="1" s="1"/>
  <c r="AK55" i="4"/>
  <c r="AM56" i="1" s="1"/>
  <c r="AL52" i="4"/>
  <c r="AN53" i="1" s="1"/>
  <c r="AK52" i="4"/>
  <c r="AM53" i="1" s="1"/>
  <c r="AL50" i="4"/>
  <c r="AN51" i="1" s="1"/>
  <c r="AK50" i="4"/>
  <c r="AM51" i="1" s="1"/>
  <c r="BM47" i="4"/>
  <c r="BO48" i="1" s="1"/>
  <c r="BL47" i="4"/>
  <c r="BN48" i="1" s="1"/>
  <c r="BK47" i="4"/>
  <c r="BM48" i="1" s="1"/>
  <c r="BJ47" i="4"/>
  <c r="BL48" i="1" s="1"/>
  <c r="BI47" i="4"/>
  <c r="BK48" i="1" s="1"/>
  <c r="BH47" i="4"/>
  <c r="BJ48" i="1" s="1"/>
  <c r="BG47" i="4"/>
  <c r="BI48" i="1" s="1"/>
  <c r="BF47" i="4"/>
  <c r="BH48" i="1" s="1"/>
  <c r="BE47" i="4"/>
  <c r="BG48" i="1" s="1"/>
  <c r="BD47" i="4"/>
  <c r="BF48" i="1" s="1"/>
  <c r="BC47" i="4"/>
  <c r="BE48" i="1" s="1"/>
  <c r="BB47" i="4"/>
  <c r="BD48" i="1" s="1"/>
  <c r="BA47" i="4"/>
  <c r="BC48" i="1" s="1"/>
  <c r="AZ47" i="4"/>
  <c r="BB48" i="1" s="1"/>
  <c r="AY47" i="4"/>
  <c r="BA48" i="1" s="1"/>
  <c r="AX47" i="4"/>
  <c r="AZ48" i="1" s="1"/>
  <c r="AW47" i="4"/>
  <c r="AY48" i="1" s="1"/>
  <c r="AV47" i="4"/>
  <c r="AX48" i="1" s="1"/>
  <c r="AU47" i="4"/>
  <c r="AW48" i="1" s="1"/>
  <c r="AT47" i="4"/>
  <c r="AV48" i="1" s="1"/>
  <c r="AS47" i="4"/>
  <c r="AU48" i="1" s="1"/>
  <c r="AR47" i="4"/>
  <c r="AT48" i="1" s="1"/>
  <c r="AQ47" i="4"/>
  <c r="AS48" i="1" s="1"/>
  <c r="AP47" i="4"/>
  <c r="AR48" i="1" s="1"/>
  <c r="AO47" i="4"/>
  <c r="AQ48" i="1" s="1"/>
  <c r="AN47" i="4"/>
  <c r="AP48" i="1" s="1"/>
  <c r="AM47" i="4"/>
  <c r="AO48" i="1" s="1"/>
  <c r="AL47" i="4"/>
  <c r="AN48" i="1" s="1"/>
  <c r="AK47" i="4"/>
  <c r="AM48" i="1" s="1"/>
  <c r="BM46" i="4"/>
  <c r="BO47" i="1" s="1"/>
  <c r="BL46" i="4"/>
  <c r="BN47" i="1" s="1"/>
  <c r="BK46" i="4"/>
  <c r="BM47" i="1" s="1"/>
  <c r="BJ46" i="4"/>
  <c r="BL47" i="1" s="1"/>
  <c r="BI46" i="4"/>
  <c r="BK47" i="1" s="1"/>
  <c r="BH46" i="4"/>
  <c r="BJ47" i="1" s="1"/>
  <c r="BG46" i="4"/>
  <c r="BI47" i="1" s="1"/>
  <c r="BF46" i="4"/>
  <c r="BH47" i="1" s="1"/>
  <c r="BE46" i="4"/>
  <c r="BG47" i="1" s="1"/>
  <c r="BD46" i="4"/>
  <c r="BF47" i="1" s="1"/>
  <c r="BC46" i="4"/>
  <c r="BE47" i="1" s="1"/>
  <c r="BB46" i="4"/>
  <c r="BD47" i="1" s="1"/>
  <c r="BA46" i="4"/>
  <c r="BC47" i="1" s="1"/>
  <c r="AZ46" i="4"/>
  <c r="BB47" i="1" s="1"/>
  <c r="AY46" i="4"/>
  <c r="BA47" i="1" s="1"/>
  <c r="AX46" i="4"/>
  <c r="AZ47" i="1" s="1"/>
  <c r="AW46" i="4"/>
  <c r="AY47" i="1" s="1"/>
  <c r="AV46" i="4"/>
  <c r="AX47" i="1" s="1"/>
  <c r="AU46" i="4"/>
  <c r="AW47" i="1" s="1"/>
  <c r="AT46" i="4"/>
  <c r="AV47" i="1" s="1"/>
  <c r="AS46" i="4"/>
  <c r="AU47" i="1" s="1"/>
  <c r="AR46" i="4"/>
  <c r="AT47" i="1" s="1"/>
  <c r="AQ46" i="4"/>
  <c r="AS47" i="1" s="1"/>
  <c r="AP46" i="4"/>
  <c r="AR47" i="1" s="1"/>
  <c r="AO46" i="4"/>
  <c r="AQ47" i="1" s="1"/>
  <c r="AN46" i="4"/>
  <c r="AP47" i="1" s="1"/>
  <c r="AM46" i="4"/>
  <c r="AO47" i="1" s="1"/>
  <c r="AL46" i="4"/>
  <c r="AN47" i="1" s="1"/>
  <c r="AK46" i="4"/>
  <c r="AM47" i="1" s="1"/>
  <c r="BM45" i="4"/>
  <c r="BO46" i="1" s="1"/>
  <c r="BL45" i="4"/>
  <c r="BN46" i="1" s="1"/>
  <c r="BK45" i="4"/>
  <c r="BM46" i="1" s="1"/>
  <c r="BJ45" i="4"/>
  <c r="BL46" i="1" s="1"/>
  <c r="BI45" i="4"/>
  <c r="BK46" i="1" s="1"/>
  <c r="BH45" i="4"/>
  <c r="BJ46" i="1" s="1"/>
  <c r="BG45" i="4"/>
  <c r="BI46" i="1" s="1"/>
  <c r="BF45" i="4"/>
  <c r="BH46" i="1" s="1"/>
  <c r="BE45" i="4"/>
  <c r="BG46" i="1" s="1"/>
  <c r="BD45" i="4"/>
  <c r="BF46" i="1" s="1"/>
  <c r="BC45" i="4"/>
  <c r="BE46" i="1" s="1"/>
  <c r="BB45" i="4"/>
  <c r="BD46" i="1" s="1"/>
  <c r="BA45" i="4"/>
  <c r="BC46" i="1" s="1"/>
  <c r="AZ45" i="4"/>
  <c r="BB46" i="1" s="1"/>
  <c r="AY45" i="4"/>
  <c r="BA46" i="1" s="1"/>
  <c r="AX45" i="4"/>
  <c r="AZ46" i="1" s="1"/>
  <c r="AW45" i="4"/>
  <c r="AY46" i="1" s="1"/>
  <c r="AV45" i="4"/>
  <c r="AX46" i="1" s="1"/>
  <c r="AU45" i="4"/>
  <c r="AW46" i="1" s="1"/>
  <c r="AT45" i="4"/>
  <c r="AV46" i="1" s="1"/>
  <c r="AS45" i="4"/>
  <c r="AU46" i="1" s="1"/>
  <c r="AR45" i="4"/>
  <c r="AT46" i="1" s="1"/>
  <c r="AQ45" i="4"/>
  <c r="AS46" i="1" s="1"/>
  <c r="AP45" i="4"/>
  <c r="AR46" i="1" s="1"/>
  <c r="AO45" i="4"/>
  <c r="AQ46" i="1" s="1"/>
  <c r="AN45" i="4"/>
  <c r="AP46" i="1" s="1"/>
  <c r="AM45" i="4"/>
  <c r="AO46" i="1" s="1"/>
  <c r="AL45" i="4"/>
  <c r="AN46" i="1" s="1"/>
  <c r="AK45" i="4"/>
  <c r="AM46" i="1" s="1"/>
  <c r="BM44" i="4"/>
  <c r="BO45" i="1" s="1"/>
  <c r="BL44" i="4"/>
  <c r="BN45" i="1" s="1"/>
  <c r="BK44" i="4"/>
  <c r="BM45" i="1" s="1"/>
  <c r="BJ44" i="4"/>
  <c r="BL45" i="1" s="1"/>
  <c r="BI44" i="4"/>
  <c r="BK45" i="1" s="1"/>
  <c r="BH44" i="4"/>
  <c r="BJ45" i="1" s="1"/>
  <c r="BG44" i="4"/>
  <c r="BI45" i="1" s="1"/>
  <c r="BF44" i="4"/>
  <c r="BH45" i="1" s="1"/>
  <c r="BE44" i="4"/>
  <c r="BG45" i="1" s="1"/>
  <c r="BD44" i="4"/>
  <c r="BF45" i="1" s="1"/>
  <c r="BC44" i="4"/>
  <c r="BE45" i="1" s="1"/>
  <c r="BB44" i="4"/>
  <c r="BD45" i="1" s="1"/>
  <c r="BA44" i="4"/>
  <c r="BC45" i="1" s="1"/>
  <c r="AZ44" i="4"/>
  <c r="BB45" i="1" s="1"/>
  <c r="AY44" i="4"/>
  <c r="BA45" i="1" s="1"/>
  <c r="AX44" i="4"/>
  <c r="AZ45" i="1" s="1"/>
  <c r="AW44" i="4"/>
  <c r="AY45" i="1" s="1"/>
  <c r="AV44" i="4"/>
  <c r="AX45" i="1" s="1"/>
  <c r="AU44" i="4"/>
  <c r="AW45" i="1" s="1"/>
  <c r="AT44" i="4"/>
  <c r="AV45" i="1" s="1"/>
  <c r="AS44" i="4"/>
  <c r="AU45" i="1" s="1"/>
  <c r="AR44" i="4"/>
  <c r="AT45" i="1" s="1"/>
  <c r="AQ44" i="4"/>
  <c r="AS45" i="1" s="1"/>
  <c r="AP44" i="4"/>
  <c r="AR45" i="1" s="1"/>
  <c r="AO44" i="4"/>
  <c r="AQ45" i="1" s="1"/>
  <c r="AN44" i="4"/>
  <c r="AP45" i="1" s="1"/>
  <c r="AM44" i="4"/>
  <c r="AO45" i="1" s="1"/>
  <c r="AL44" i="4"/>
  <c r="AN45" i="1" s="1"/>
  <c r="AK44" i="4"/>
  <c r="AM45" i="1" s="1"/>
  <c r="BM40" i="4"/>
  <c r="BO41" i="1" s="1"/>
  <c r="BL40" i="4"/>
  <c r="BN41" i="1" s="1"/>
  <c r="BK40" i="4"/>
  <c r="BM41" i="1" s="1"/>
  <c r="BJ40" i="4"/>
  <c r="BL41" i="1" s="1"/>
  <c r="BI40" i="4"/>
  <c r="BK41" i="1" s="1"/>
  <c r="BH40" i="4"/>
  <c r="BJ41" i="1" s="1"/>
  <c r="BG40" i="4"/>
  <c r="BI41" i="1" s="1"/>
  <c r="BF40" i="4"/>
  <c r="BH41" i="1" s="1"/>
  <c r="BE40" i="4"/>
  <c r="BG41" i="1" s="1"/>
  <c r="BD40" i="4"/>
  <c r="BF41" i="1" s="1"/>
  <c r="BC40" i="4"/>
  <c r="BE41" i="1" s="1"/>
  <c r="BB40" i="4"/>
  <c r="BD41" i="1" s="1"/>
  <c r="BA40" i="4"/>
  <c r="BC41" i="1" s="1"/>
  <c r="AZ40" i="4"/>
  <c r="BB41" i="1" s="1"/>
  <c r="AY40" i="4"/>
  <c r="BA41" i="1" s="1"/>
  <c r="AX40" i="4"/>
  <c r="AZ41" i="1" s="1"/>
  <c r="AW40" i="4"/>
  <c r="AY41" i="1" s="1"/>
  <c r="AV40" i="4"/>
  <c r="AX41" i="1" s="1"/>
  <c r="AU40" i="4"/>
  <c r="AW41" i="1" s="1"/>
  <c r="AT40" i="4"/>
  <c r="AV41" i="1" s="1"/>
  <c r="AS40" i="4"/>
  <c r="AU41" i="1" s="1"/>
  <c r="AR40" i="4"/>
  <c r="AT41" i="1" s="1"/>
  <c r="AQ40" i="4"/>
  <c r="AS41" i="1" s="1"/>
  <c r="AP40" i="4"/>
  <c r="AR41" i="1" s="1"/>
  <c r="AO40" i="4"/>
  <c r="AQ41" i="1" s="1"/>
  <c r="AN40" i="4"/>
  <c r="AP41" i="1" s="1"/>
  <c r="AM40" i="4"/>
  <c r="AO41" i="1" s="1"/>
  <c r="AL40" i="4"/>
  <c r="AN41" i="1" s="1"/>
  <c r="AK40" i="4"/>
  <c r="AM41" i="1" s="1"/>
  <c r="BM39" i="4"/>
  <c r="BO40" i="1" s="1"/>
  <c r="BL39" i="4"/>
  <c r="BN40" i="1" s="1"/>
  <c r="BK39" i="4"/>
  <c r="BM40" i="1" s="1"/>
  <c r="BJ39" i="4"/>
  <c r="BL40" i="1" s="1"/>
  <c r="BI39" i="4"/>
  <c r="BK40" i="1" s="1"/>
  <c r="BH39" i="4"/>
  <c r="BJ40" i="1" s="1"/>
  <c r="BG39" i="4"/>
  <c r="BI40" i="1" s="1"/>
  <c r="BF39" i="4"/>
  <c r="BH40" i="1" s="1"/>
  <c r="BE39" i="4"/>
  <c r="BG40" i="1" s="1"/>
  <c r="BD39" i="4"/>
  <c r="BF40" i="1" s="1"/>
  <c r="BC39" i="4"/>
  <c r="BE40" i="1" s="1"/>
  <c r="BB39" i="4"/>
  <c r="BD40" i="1" s="1"/>
  <c r="BA39" i="4"/>
  <c r="BC40" i="1" s="1"/>
  <c r="AZ39" i="4"/>
  <c r="BB40" i="1" s="1"/>
  <c r="AY39" i="4"/>
  <c r="BA40" i="1" s="1"/>
  <c r="AX39" i="4"/>
  <c r="AZ40" i="1" s="1"/>
  <c r="AW39" i="4"/>
  <c r="AY40" i="1" s="1"/>
  <c r="AV39" i="4"/>
  <c r="AX40" i="1" s="1"/>
  <c r="AU39" i="4"/>
  <c r="AW40" i="1" s="1"/>
  <c r="AT39" i="4"/>
  <c r="AV40" i="1" s="1"/>
  <c r="AS39" i="4"/>
  <c r="AU40" i="1" s="1"/>
  <c r="AR39" i="4"/>
  <c r="AT40" i="1" s="1"/>
  <c r="AQ39" i="4"/>
  <c r="AS40" i="1" s="1"/>
  <c r="AP39" i="4"/>
  <c r="AR40" i="1" s="1"/>
  <c r="AO39" i="4"/>
  <c r="AQ40" i="1" s="1"/>
  <c r="AN39" i="4"/>
  <c r="AP40" i="1" s="1"/>
  <c r="AM39" i="4"/>
  <c r="AO40" i="1" s="1"/>
  <c r="AL39" i="4"/>
  <c r="AN40" i="1" s="1"/>
  <c r="AK39" i="4"/>
  <c r="AM40" i="1" s="1"/>
  <c r="BM38" i="4"/>
  <c r="BO39" i="1" s="1"/>
  <c r="BL38" i="4"/>
  <c r="BN39" i="1" s="1"/>
  <c r="BK38" i="4"/>
  <c r="BM39" i="1" s="1"/>
  <c r="BJ38" i="4"/>
  <c r="BL39" i="1" s="1"/>
  <c r="BI38" i="4"/>
  <c r="BK39" i="1" s="1"/>
  <c r="BH38" i="4"/>
  <c r="BJ39" i="1" s="1"/>
  <c r="BG38" i="4"/>
  <c r="BI39" i="1" s="1"/>
  <c r="BF38" i="4"/>
  <c r="BH39" i="1" s="1"/>
  <c r="BE38" i="4"/>
  <c r="BG39" i="1" s="1"/>
  <c r="BD38" i="4"/>
  <c r="BF39" i="1" s="1"/>
  <c r="BC38" i="4"/>
  <c r="BE39" i="1" s="1"/>
  <c r="BB38" i="4"/>
  <c r="BD39" i="1" s="1"/>
  <c r="BA38" i="4"/>
  <c r="BC39" i="1" s="1"/>
  <c r="AZ38" i="4"/>
  <c r="BB39" i="1" s="1"/>
  <c r="AY38" i="4"/>
  <c r="BA39" i="1" s="1"/>
  <c r="AX38" i="4"/>
  <c r="AZ39" i="1" s="1"/>
  <c r="AW38" i="4"/>
  <c r="AY39" i="1" s="1"/>
  <c r="AV38" i="4"/>
  <c r="AX39" i="1" s="1"/>
  <c r="AU38" i="4"/>
  <c r="AW39" i="1" s="1"/>
  <c r="AT38" i="4"/>
  <c r="AV39" i="1" s="1"/>
  <c r="AS38" i="4"/>
  <c r="AU39" i="1" s="1"/>
  <c r="AR38" i="4"/>
  <c r="AT39" i="1" s="1"/>
  <c r="AQ38" i="4"/>
  <c r="AS39" i="1" s="1"/>
  <c r="AP38" i="4"/>
  <c r="AR39" i="1" s="1"/>
  <c r="AO38" i="4"/>
  <c r="AQ39" i="1" s="1"/>
  <c r="AN38" i="4"/>
  <c r="AP39" i="1" s="1"/>
  <c r="AM38" i="4"/>
  <c r="AO39" i="1" s="1"/>
  <c r="AL38" i="4"/>
  <c r="AN39" i="1" s="1"/>
  <c r="AK38" i="4"/>
  <c r="AM39" i="1" s="1"/>
  <c r="BM37" i="4"/>
  <c r="BO38" i="1" s="1"/>
  <c r="BL37" i="4"/>
  <c r="BN38" i="1" s="1"/>
  <c r="BK37" i="4"/>
  <c r="BM38" i="1" s="1"/>
  <c r="BJ37" i="4"/>
  <c r="BL38" i="1" s="1"/>
  <c r="BI37" i="4"/>
  <c r="BK38" i="1" s="1"/>
  <c r="BH37" i="4"/>
  <c r="BJ38" i="1" s="1"/>
  <c r="BG37" i="4"/>
  <c r="BI38" i="1" s="1"/>
  <c r="BF37" i="4"/>
  <c r="BH38" i="1" s="1"/>
  <c r="BE37" i="4"/>
  <c r="BG38" i="1" s="1"/>
  <c r="BD37" i="4"/>
  <c r="BF38" i="1" s="1"/>
  <c r="BC37" i="4"/>
  <c r="BE38" i="1" s="1"/>
  <c r="BB37" i="4"/>
  <c r="BD38" i="1" s="1"/>
  <c r="BA37" i="4"/>
  <c r="BC38" i="1" s="1"/>
  <c r="AZ37" i="4"/>
  <c r="BB38" i="1" s="1"/>
  <c r="AY37" i="4"/>
  <c r="BA38" i="1" s="1"/>
  <c r="AX37" i="4"/>
  <c r="AZ38" i="1" s="1"/>
  <c r="AW37" i="4"/>
  <c r="AY38" i="1" s="1"/>
  <c r="AV37" i="4"/>
  <c r="AX38" i="1" s="1"/>
  <c r="AU37" i="4"/>
  <c r="AW38" i="1" s="1"/>
  <c r="AT37" i="4"/>
  <c r="AV38" i="1" s="1"/>
  <c r="AS37" i="4"/>
  <c r="AU38" i="1" s="1"/>
  <c r="AR37" i="4"/>
  <c r="AT38" i="1" s="1"/>
  <c r="AQ37" i="4"/>
  <c r="AS38" i="1" s="1"/>
  <c r="AP37" i="4"/>
  <c r="AR38" i="1" s="1"/>
  <c r="AO37" i="4"/>
  <c r="AQ38" i="1" s="1"/>
  <c r="AN37" i="4"/>
  <c r="AP38" i="1" s="1"/>
  <c r="AM37" i="4"/>
  <c r="AO38" i="1" s="1"/>
  <c r="AL37" i="4"/>
  <c r="AN38" i="1" s="1"/>
  <c r="AK37" i="4"/>
  <c r="AM38" i="1" s="1"/>
  <c r="BM36" i="4"/>
  <c r="BO37" i="1" s="1"/>
  <c r="BL36" i="4"/>
  <c r="BN37" i="1" s="1"/>
  <c r="BK36" i="4"/>
  <c r="BM37" i="1" s="1"/>
  <c r="BJ36" i="4"/>
  <c r="BL37" i="1" s="1"/>
  <c r="BI36" i="4"/>
  <c r="BK37" i="1" s="1"/>
  <c r="BH36" i="4"/>
  <c r="BJ37" i="1" s="1"/>
  <c r="BG36" i="4"/>
  <c r="BI37" i="1" s="1"/>
  <c r="BF36" i="4"/>
  <c r="BH37" i="1" s="1"/>
  <c r="BE36" i="4"/>
  <c r="BG37" i="1" s="1"/>
  <c r="BD36" i="4"/>
  <c r="BF37" i="1" s="1"/>
  <c r="BC36" i="4"/>
  <c r="BE37" i="1" s="1"/>
  <c r="BB36" i="4"/>
  <c r="BD37" i="1" s="1"/>
  <c r="BA36" i="4"/>
  <c r="BC37" i="1" s="1"/>
  <c r="AZ36" i="4"/>
  <c r="BB37" i="1" s="1"/>
  <c r="AY36" i="4"/>
  <c r="BA37" i="1" s="1"/>
  <c r="AX36" i="4"/>
  <c r="AZ37" i="1" s="1"/>
  <c r="AW36" i="4"/>
  <c r="AY37" i="1" s="1"/>
  <c r="AV36" i="4"/>
  <c r="AX37" i="1" s="1"/>
  <c r="AU36" i="4"/>
  <c r="AW37" i="1" s="1"/>
  <c r="AT36" i="4"/>
  <c r="AV37" i="1" s="1"/>
  <c r="AS36" i="4"/>
  <c r="AU37" i="1" s="1"/>
  <c r="AR36" i="4"/>
  <c r="AT37" i="1" s="1"/>
  <c r="AQ36" i="4"/>
  <c r="AS37" i="1" s="1"/>
  <c r="AP36" i="4"/>
  <c r="AR37" i="1" s="1"/>
  <c r="AO36" i="4"/>
  <c r="AQ37" i="1" s="1"/>
  <c r="AN36" i="4"/>
  <c r="AP37" i="1" s="1"/>
  <c r="AM36" i="4"/>
  <c r="AO37" i="1" s="1"/>
  <c r="AL36" i="4"/>
  <c r="AN37" i="1" s="1"/>
  <c r="AK36" i="4"/>
  <c r="AM37" i="1" s="1"/>
  <c r="BM30" i="4"/>
  <c r="BO31" i="1" s="1"/>
  <c r="BL30" i="4"/>
  <c r="BN31" i="1" s="1"/>
  <c r="BK30" i="4"/>
  <c r="BM31" i="1" s="1"/>
  <c r="BJ30" i="4"/>
  <c r="BL31" i="1" s="1"/>
  <c r="BI30" i="4"/>
  <c r="BK31" i="1" s="1"/>
  <c r="BH30" i="4"/>
  <c r="BJ31" i="1" s="1"/>
  <c r="BG30" i="4"/>
  <c r="BI31" i="1" s="1"/>
  <c r="BF30" i="4"/>
  <c r="BH31" i="1" s="1"/>
  <c r="BE30" i="4"/>
  <c r="BG31" i="1" s="1"/>
  <c r="BD30" i="4"/>
  <c r="BF31" i="1" s="1"/>
  <c r="BC30" i="4"/>
  <c r="BE31" i="1" s="1"/>
  <c r="BB30" i="4"/>
  <c r="BD31" i="1" s="1"/>
  <c r="BA30" i="4"/>
  <c r="BC31" i="1" s="1"/>
  <c r="AZ30" i="4"/>
  <c r="BB31" i="1" s="1"/>
  <c r="AY30" i="4"/>
  <c r="BA31" i="1" s="1"/>
  <c r="AX30" i="4"/>
  <c r="AZ31" i="1" s="1"/>
  <c r="AW30" i="4"/>
  <c r="AY31" i="1" s="1"/>
  <c r="AV30" i="4"/>
  <c r="AX31" i="1" s="1"/>
  <c r="AU30" i="4"/>
  <c r="AW31" i="1" s="1"/>
  <c r="AT30" i="4"/>
  <c r="AV31" i="1" s="1"/>
  <c r="AS30" i="4"/>
  <c r="AU31" i="1" s="1"/>
  <c r="AR30" i="4"/>
  <c r="AT31" i="1" s="1"/>
  <c r="AQ30" i="4"/>
  <c r="AS31" i="1" s="1"/>
  <c r="AP30" i="4"/>
  <c r="AR31" i="1" s="1"/>
  <c r="AO30" i="4"/>
  <c r="AQ31" i="1" s="1"/>
  <c r="AN30" i="4"/>
  <c r="AP31" i="1" s="1"/>
  <c r="AM30" i="4"/>
  <c r="AO31" i="1" s="1"/>
  <c r="AL30" i="4"/>
  <c r="AN31" i="1" s="1"/>
  <c r="AK30" i="4"/>
  <c r="AM31" i="1" s="1"/>
  <c r="BM29" i="4"/>
  <c r="BO30" i="1" s="1"/>
  <c r="BL29" i="4"/>
  <c r="BN30" i="1" s="1"/>
  <c r="BK29" i="4"/>
  <c r="BM30" i="1" s="1"/>
  <c r="BJ29" i="4"/>
  <c r="BL30" i="1" s="1"/>
  <c r="BI29" i="4"/>
  <c r="BK30" i="1" s="1"/>
  <c r="BH29" i="4"/>
  <c r="BJ30" i="1" s="1"/>
  <c r="BG29" i="4"/>
  <c r="BI30" i="1" s="1"/>
  <c r="BF29" i="4"/>
  <c r="BH30" i="1" s="1"/>
  <c r="BE29" i="4"/>
  <c r="BG30" i="1" s="1"/>
  <c r="BD29" i="4"/>
  <c r="BF30" i="1" s="1"/>
  <c r="BC29" i="4"/>
  <c r="BE30" i="1" s="1"/>
  <c r="BB29" i="4"/>
  <c r="BD30" i="1" s="1"/>
  <c r="BA29" i="4"/>
  <c r="BC30" i="1" s="1"/>
  <c r="AZ29" i="4"/>
  <c r="BB30" i="1" s="1"/>
  <c r="AY29" i="4"/>
  <c r="BA30" i="1" s="1"/>
  <c r="AX29" i="4"/>
  <c r="AZ30" i="1" s="1"/>
  <c r="AW29" i="4"/>
  <c r="AY30" i="1" s="1"/>
  <c r="AV29" i="4"/>
  <c r="AX30" i="1" s="1"/>
  <c r="AU29" i="4"/>
  <c r="AW30" i="1" s="1"/>
  <c r="AT29" i="4"/>
  <c r="AV30" i="1" s="1"/>
  <c r="AS29" i="4"/>
  <c r="AU30" i="1" s="1"/>
  <c r="AR29" i="4"/>
  <c r="AT30" i="1" s="1"/>
  <c r="AQ29" i="4"/>
  <c r="AS30" i="1" s="1"/>
  <c r="AP29" i="4"/>
  <c r="AR30" i="1" s="1"/>
  <c r="AO29" i="4"/>
  <c r="AQ30" i="1" s="1"/>
  <c r="AN29" i="4"/>
  <c r="AP30" i="1" s="1"/>
  <c r="AM29" i="4"/>
  <c r="AO30" i="1" s="1"/>
  <c r="AL29" i="4"/>
  <c r="AN30" i="1" s="1"/>
  <c r="AK29" i="4"/>
  <c r="AM30" i="1" s="1"/>
  <c r="BM28" i="4"/>
  <c r="BO29" i="1" s="1"/>
  <c r="BL28" i="4"/>
  <c r="BN29" i="1" s="1"/>
  <c r="BK28" i="4"/>
  <c r="BM29" i="1" s="1"/>
  <c r="BJ28" i="4"/>
  <c r="BL29" i="1" s="1"/>
  <c r="BI28" i="4"/>
  <c r="BK29" i="1" s="1"/>
  <c r="BH28" i="4"/>
  <c r="BJ29" i="1" s="1"/>
  <c r="BG28" i="4"/>
  <c r="BI29" i="1" s="1"/>
  <c r="BF28" i="4"/>
  <c r="BH29" i="1" s="1"/>
  <c r="BE28" i="4"/>
  <c r="BG29" i="1" s="1"/>
  <c r="BD28" i="4"/>
  <c r="BF29" i="1" s="1"/>
  <c r="BC28" i="4"/>
  <c r="BE29" i="1" s="1"/>
  <c r="BB28" i="4"/>
  <c r="BD29" i="1" s="1"/>
  <c r="BA28" i="4"/>
  <c r="BC29" i="1" s="1"/>
  <c r="AZ28" i="4"/>
  <c r="BB29" i="1" s="1"/>
  <c r="AY28" i="4"/>
  <c r="BA29" i="1" s="1"/>
  <c r="AX28" i="4"/>
  <c r="AZ29" i="1" s="1"/>
  <c r="AW28" i="4"/>
  <c r="AY29" i="1" s="1"/>
  <c r="AV28" i="4"/>
  <c r="AX29" i="1" s="1"/>
  <c r="AU28" i="4"/>
  <c r="AW29" i="1" s="1"/>
  <c r="AT28" i="4"/>
  <c r="AV29" i="1" s="1"/>
  <c r="AS28" i="4"/>
  <c r="AU29" i="1" s="1"/>
  <c r="AR28" i="4"/>
  <c r="AT29" i="1" s="1"/>
  <c r="AQ28" i="4"/>
  <c r="AS29" i="1" s="1"/>
  <c r="AP28" i="4"/>
  <c r="AR29" i="1" s="1"/>
  <c r="AO28" i="4"/>
  <c r="AQ29" i="1" s="1"/>
  <c r="AN28" i="4"/>
  <c r="AP29" i="1" s="1"/>
  <c r="AM28" i="4"/>
  <c r="AO29" i="1" s="1"/>
  <c r="AL28" i="4"/>
  <c r="AN29" i="1" s="1"/>
  <c r="AK28" i="4"/>
  <c r="AM29" i="1" s="1"/>
  <c r="BM27" i="4"/>
  <c r="BO28" i="1" s="1"/>
  <c r="BL27" i="4"/>
  <c r="BN28" i="1" s="1"/>
  <c r="BK27" i="4"/>
  <c r="BM28" i="1" s="1"/>
  <c r="BJ27" i="4"/>
  <c r="BL28" i="1" s="1"/>
  <c r="BI27" i="4"/>
  <c r="BK28" i="1" s="1"/>
  <c r="BH27" i="4"/>
  <c r="BJ28" i="1" s="1"/>
  <c r="BG27" i="4"/>
  <c r="BI28" i="1" s="1"/>
  <c r="BF27" i="4"/>
  <c r="BH28" i="1" s="1"/>
  <c r="BE27" i="4"/>
  <c r="BG28" i="1" s="1"/>
  <c r="BD27" i="4"/>
  <c r="BF28" i="1" s="1"/>
  <c r="BC27" i="4"/>
  <c r="BE28" i="1" s="1"/>
  <c r="BB27" i="4"/>
  <c r="BD28" i="1" s="1"/>
  <c r="BA27" i="4"/>
  <c r="BC28" i="1" s="1"/>
  <c r="AZ27" i="4"/>
  <c r="BB28" i="1" s="1"/>
  <c r="AY27" i="4"/>
  <c r="BA28" i="1" s="1"/>
  <c r="AX27" i="4"/>
  <c r="AZ28" i="1" s="1"/>
  <c r="AW27" i="4"/>
  <c r="AY28" i="1" s="1"/>
  <c r="AV27" i="4"/>
  <c r="AX28" i="1" s="1"/>
  <c r="AU27" i="4"/>
  <c r="AW28" i="1" s="1"/>
  <c r="AT27" i="4"/>
  <c r="AV28" i="1" s="1"/>
  <c r="AS27" i="4"/>
  <c r="AU28" i="1" s="1"/>
  <c r="AR27" i="4"/>
  <c r="AT28" i="1" s="1"/>
  <c r="AQ27" i="4"/>
  <c r="AS28" i="1" s="1"/>
  <c r="AP27" i="4"/>
  <c r="AR28" i="1" s="1"/>
  <c r="AO27" i="4"/>
  <c r="AQ28" i="1" s="1"/>
  <c r="AN27" i="4"/>
  <c r="AP28" i="1" s="1"/>
  <c r="AM27" i="4"/>
  <c r="AO28" i="1" s="1"/>
  <c r="AL27" i="4"/>
  <c r="AN28" i="1" s="1"/>
  <c r="AK27" i="4"/>
  <c r="AM28" i="1" s="1"/>
  <c r="BM26" i="4"/>
  <c r="BO27" i="1" s="1"/>
  <c r="BL26" i="4"/>
  <c r="BN27" i="1" s="1"/>
  <c r="BK26" i="4"/>
  <c r="BM27" i="1" s="1"/>
  <c r="BJ26" i="4"/>
  <c r="BL27" i="1" s="1"/>
  <c r="BI26" i="4"/>
  <c r="BK27" i="1" s="1"/>
  <c r="BH26" i="4"/>
  <c r="BJ27" i="1" s="1"/>
  <c r="BG26" i="4"/>
  <c r="BI27" i="1" s="1"/>
  <c r="BF26" i="4"/>
  <c r="BH27" i="1" s="1"/>
  <c r="BE26" i="4"/>
  <c r="BG27" i="1" s="1"/>
  <c r="BD26" i="4"/>
  <c r="BF27" i="1" s="1"/>
  <c r="BC26" i="4"/>
  <c r="BE27" i="1" s="1"/>
  <c r="BB26" i="4"/>
  <c r="BD27" i="1" s="1"/>
  <c r="BA26" i="4"/>
  <c r="BC27" i="1" s="1"/>
  <c r="AZ26" i="4"/>
  <c r="BB27" i="1" s="1"/>
  <c r="AY26" i="4"/>
  <c r="BA27" i="1" s="1"/>
  <c r="AX26" i="4"/>
  <c r="AZ27" i="1" s="1"/>
  <c r="AW26" i="4"/>
  <c r="AY27" i="1" s="1"/>
  <c r="AV26" i="4"/>
  <c r="AX27" i="1" s="1"/>
  <c r="AU26" i="4"/>
  <c r="AW27" i="1" s="1"/>
  <c r="AT26" i="4"/>
  <c r="AV27" i="1" s="1"/>
  <c r="AS26" i="4"/>
  <c r="AU27" i="1" s="1"/>
  <c r="AR26" i="4"/>
  <c r="AT27" i="1" s="1"/>
  <c r="AQ26" i="4"/>
  <c r="AS27" i="1" s="1"/>
  <c r="AP26" i="4"/>
  <c r="AR27" i="1" s="1"/>
  <c r="AO26" i="4"/>
  <c r="AQ27" i="1" s="1"/>
  <c r="AN26" i="4"/>
  <c r="AP27" i="1" s="1"/>
  <c r="AM26" i="4"/>
  <c r="AO27" i="1" s="1"/>
  <c r="AL26" i="4"/>
  <c r="AN27" i="1" s="1"/>
  <c r="AK26" i="4"/>
  <c r="AM27" i="1" s="1"/>
  <c r="BM25" i="4"/>
  <c r="BO26" i="1" s="1"/>
  <c r="BL25" i="4"/>
  <c r="BN26" i="1" s="1"/>
  <c r="BK25" i="4"/>
  <c r="BM26" i="1" s="1"/>
  <c r="BJ25" i="4"/>
  <c r="BL26" i="1" s="1"/>
  <c r="BI25" i="4"/>
  <c r="BK26" i="1" s="1"/>
  <c r="BH25" i="4"/>
  <c r="BJ26" i="1" s="1"/>
  <c r="BG25" i="4"/>
  <c r="BI26" i="1" s="1"/>
  <c r="BF25" i="4"/>
  <c r="BH26" i="1" s="1"/>
  <c r="BE25" i="4"/>
  <c r="BG26" i="1" s="1"/>
  <c r="BD25" i="4"/>
  <c r="BF26" i="1" s="1"/>
  <c r="BC25" i="4"/>
  <c r="BE26" i="1" s="1"/>
  <c r="BB25" i="4"/>
  <c r="BD26" i="1" s="1"/>
  <c r="BA25" i="4"/>
  <c r="BC26" i="1" s="1"/>
  <c r="AZ25" i="4"/>
  <c r="BB26" i="1" s="1"/>
  <c r="AY25" i="4"/>
  <c r="BA26" i="1" s="1"/>
  <c r="AX25" i="4"/>
  <c r="AZ26" i="1" s="1"/>
  <c r="AW25" i="4"/>
  <c r="AY26" i="1" s="1"/>
  <c r="AV25" i="4"/>
  <c r="AX26" i="1" s="1"/>
  <c r="AU25" i="4"/>
  <c r="AW26" i="1" s="1"/>
  <c r="AT25" i="4"/>
  <c r="AV26" i="1" s="1"/>
  <c r="AS25" i="4"/>
  <c r="AU26" i="1" s="1"/>
  <c r="AR25" i="4"/>
  <c r="AT26" i="1" s="1"/>
  <c r="AQ25" i="4"/>
  <c r="AS26" i="1" s="1"/>
  <c r="AP25" i="4"/>
  <c r="AR26" i="1" s="1"/>
  <c r="AO25" i="4"/>
  <c r="AQ26" i="1" s="1"/>
  <c r="AN25" i="4"/>
  <c r="AP26" i="1" s="1"/>
  <c r="AM25" i="4"/>
  <c r="AO26" i="1" s="1"/>
  <c r="AL25" i="4"/>
  <c r="AN26" i="1" s="1"/>
  <c r="AK25" i="4"/>
  <c r="AM26" i="1" s="1"/>
  <c r="BM23" i="4"/>
  <c r="BO24" i="1" s="1"/>
  <c r="BL23" i="4"/>
  <c r="BN24" i="1" s="1"/>
  <c r="BK23" i="4"/>
  <c r="BM24" i="1" s="1"/>
  <c r="BJ23" i="4"/>
  <c r="BL24" i="1" s="1"/>
  <c r="BI23" i="4"/>
  <c r="BK24" i="1" s="1"/>
  <c r="BH23" i="4"/>
  <c r="BJ24" i="1" s="1"/>
  <c r="BG23" i="4"/>
  <c r="BI24" i="1" s="1"/>
  <c r="BF23" i="4"/>
  <c r="BH24" i="1" s="1"/>
  <c r="BE23" i="4"/>
  <c r="BG24" i="1" s="1"/>
  <c r="BD23" i="4"/>
  <c r="BF24" i="1" s="1"/>
  <c r="BC23" i="4"/>
  <c r="BE24" i="1" s="1"/>
  <c r="BB23" i="4"/>
  <c r="BD24" i="1" s="1"/>
  <c r="BA23" i="4"/>
  <c r="BC24" i="1" s="1"/>
  <c r="AZ23" i="4"/>
  <c r="BB24" i="1" s="1"/>
  <c r="AY23" i="4"/>
  <c r="BA24" i="1" s="1"/>
  <c r="AX23" i="4"/>
  <c r="AZ24" i="1" s="1"/>
  <c r="AW23" i="4"/>
  <c r="AY24" i="1" s="1"/>
  <c r="AV23" i="4"/>
  <c r="AX24" i="1" s="1"/>
  <c r="AU23" i="4"/>
  <c r="AW24" i="1" s="1"/>
  <c r="AT23" i="4"/>
  <c r="AV24" i="1" s="1"/>
  <c r="AS23" i="4"/>
  <c r="AU24" i="1" s="1"/>
  <c r="AR23" i="4"/>
  <c r="AT24" i="1" s="1"/>
  <c r="AQ23" i="4"/>
  <c r="AS24" i="1" s="1"/>
  <c r="AP23" i="4"/>
  <c r="AR24" i="1" s="1"/>
  <c r="AO23" i="4"/>
  <c r="AQ24" i="1" s="1"/>
  <c r="AN23" i="4"/>
  <c r="AP24" i="1" s="1"/>
  <c r="AM23" i="4"/>
  <c r="AO24" i="1" s="1"/>
  <c r="AL23" i="4"/>
  <c r="AN24" i="1" s="1"/>
  <c r="AK23" i="4"/>
  <c r="AM24" i="1" s="1"/>
  <c r="AH42" i="4"/>
  <c r="AG43" i="1" s="1"/>
  <c r="AG42" i="4"/>
  <c r="AF43" i="1" s="1"/>
  <c r="AF42" i="4"/>
  <c r="AE43" i="1" s="1"/>
  <c r="AE42" i="4"/>
  <c r="AD43" i="1" s="1"/>
  <c r="AD42" i="4"/>
  <c r="AC43" i="1" s="1"/>
  <c r="AC42" i="4"/>
  <c r="AB43" i="1" s="1"/>
  <c r="AB42" i="4"/>
  <c r="AA43" i="1" s="1"/>
  <c r="AA42" i="4"/>
  <c r="Z43" i="1" s="1"/>
  <c r="Z42" i="4"/>
  <c r="Y43" i="1" s="1"/>
  <c r="Y42" i="4"/>
  <c r="X43" i="1" s="1"/>
  <c r="X42" i="4"/>
  <c r="W43" i="1" s="1"/>
  <c r="W42" i="4"/>
  <c r="V43" i="1" s="1"/>
  <c r="V42" i="4"/>
  <c r="U43" i="1" s="1"/>
  <c r="U42" i="4"/>
  <c r="T43" i="1" s="1"/>
  <c r="T42" i="4"/>
  <c r="S43" i="1" s="1"/>
  <c r="S42" i="4"/>
  <c r="R43" i="1" s="1"/>
  <c r="R42" i="4"/>
  <c r="Q43" i="1" s="1"/>
  <c r="Q42" i="4"/>
  <c r="P43" i="1" s="1"/>
  <c r="P42" i="4"/>
  <c r="O43" i="1" s="1"/>
  <c r="O42" i="4"/>
  <c r="N43" i="1" s="1"/>
  <c r="N42" i="4"/>
  <c r="M43" i="1" s="1"/>
  <c r="M42" i="4"/>
  <c r="L43" i="1" s="1"/>
  <c r="L42" i="4"/>
  <c r="K43" i="1" s="1"/>
  <c r="K42" i="4"/>
  <c r="J43" i="1" s="1"/>
  <c r="J42" i="4"/>
  <c r="I43" i="1" s="1"/>
  <c r="I42" i="4"/>
  <c r="H43" i="1" s="1"/>
  <c r="H42" i="4"/>
  <c r="G43" i="1" s="1"/>
  <c r="G42" i="4"/>
  <c r="F43" i="1" s="1"/>
  <c r="F42" i="4"/>
  <c r="E43" i="1" s="1"/>
  <c r="E42" i="4"/>
  <c r="AJ42" i="4" s="1"/>
  <c r="AL43" i="1" s="1"/>
  <c r="N78" i="2" l="1"/>
  <c r="N77" i="2" s="1"/>
  <c r="DH80" i="1"/>
  <c r="DH87" i="1" s="1"/>
  <c r="DH95" i="1" s="1"/>
  <c r="CA87" i="1"/>
  <c r="BY79" i="4"/>
  <c r="CB80" i="1"/>
  <c r="H74" i="2"/>
  <c r="H73" i="2" s="1"/>
  <c r="DA86" i="1"/>
  <c r="DA94" i="1" s="1"/>
  <c r="I72" i="2"/>
  <c r="I71" i="2" s="1"/>
  <c r="DB85" i="1"/>
  <c r="DB93" i="1" s="1"/>
  <c r="G72" i="2"/>
  <c r="G71" i="2" s="1"/>
  <c r="CZ85" i="1"/>
  <c r="CZ93" i="1" s="1"/>
  <c r="AL69" i="4"/>
  <c r="AN70" i="1" s="1"/>
  <c r="DH78" i="1"/>
  <c r="DG78" i="1"/>
  <c r="BX77" i="4"/>
  <c r="CB78" i="1" s="1"/>
  <c r="CB88" i="1" s="1"/>
  <c r="DE65" i="1"/>
  <c r="L63" i="2" s="1"/>
  <c r="D43" i="1"/>
  <c r="BU64" i="4"/>
  <c r="BY65" i="1" s="1"/>
  <c r="H70" i="4"/>
  <c r="F71" i="1"/>
  <c r="AL70" i="4"/>
  <c r="AN71" i="1" s="1"/>
  <c r="H69" i="4"/>
  <c r="F70" i="1"/>
  <c r="H68" i="4"/>
  <c r="F69" i="1"/>
  <c r="I52" i="4"/>
  <c r="G53" i="1"/>
  <c r="I50" i="4"/>
  <c r="G51" i="1"/>
  <c r="H71" i="4"/>
  <c r="F72" i="1"/>
  <c r="L66" i="4"/>
  <c r="J67" i="1"/>
  <c r="H56" i="4"/>
  <c r="F57" i="1"/>
  <c r="K55" i="4"/>
  <c r="I56" i="1"/>
  <c r="DC74" i="1"/>
  <c r="BV76" i="1"/>
  <c r="BS75" i="4"/>
  <c r="DB76" i="1"/>
  <c r="BU86" i="1"/>
  <c r="BV85" i="1"/>
  <c r="BS73" i="4"/>
  <c r="BW74" i="1" s="1"/>
  <c r="AL42" i="4"/>
  <c r="AN43" i="1" s="1"/>
  <c r="AP42" i="4"/>
  <c r="AR43" i="1" s="1"/>
  <c r="AT42" i="4"/>
  <c r="AV43" i="1" s="1"/>
  <c r="AX42" i="4"/>
  <c r="AZ43" i="1" s="1"/>
  <c r="BB42" i="4"/>
  <c r="BD43" i="1" s="1"/>
  <c r="BF42" i="4"/>
  <c r="BH43" i="1" s="1"/>
  <c r="BJ42" i="4"/>
  <c r="BL43" i="1" s="1"/>
  <c r="BO28" i="4"/>
  <c r="BP28" i="4" s="1"/>
  <c r="BO30" i="4"/>
  <c r="BP30" i="4" s="1"/>
  <c r="BO62" i="4"/>
  <c r="BP62" i="4" s="1"/>
  <c r="AK42" i="4"/>
  <c r="AM43" i="1" s="1"/>
  <c r="AO42" i="4"/>
  <c r="AQ43" i="1" s="1"/>
  <c r="AS42" i="4"/>
  <c r="AU43" i="1" s="1"/>
  <c r="AW42" i="4"/>
  <c r="AY43" i="1" s="1"/>
  <c r="BA42" i="4"/>
  <c r="BC43" i="1" s="1"/>
  <c r="BE42" i="4"/>
  <c r="BG43" i="1" s="1"/>
  <c r="BI42" i="4"/>
  <c r="BK43" i="1" s="1"/>
  <c r="BM42" i="4"/>
  <c r="BO43" i="1" s="1"/>
  <c r="AN42" i="4"/>
  <c r="AP43" i="1" s="1"/>
  <c r="AV42" i="4"/>
  <c r="AX43" i="1" s="1"/>
  <c r="BD42" i="4"/>
  <c r="BF43" i="1" s="1"/>
  <c r="BL42" i="4"/>
  <c r="BN43" i="1" s="1"/>
  <c r="AQ42" i="4"/>
  <c r="AS43" i="1" s="1"/>
  <c r="AY42" i="4"/>
  <c r="BA43" i="1" s="1"/>
  <c r="BG42" i="4"/>
  <c r="BI43" i="1" s="1"/>
  <c r="AR42" i="4"/>
  <c r="AT43" i="1" s="1"/>
  <c r="AZ42" i="4"/>
  <c r="BB43" i="1" s="1"/>
  <c r="BH42" i="4"/>
  <c r="BJ43" i="1" s="1"/>
  <c r="AM42" i="4"/>
  <c r="AO43" i="1" s="1"/>
  <c r="AU42" i="4"/>
  <c r="AW43" i="1" s="1"/>
  <c r="BC42" i="4"/>
  <c r="BE43" i="1" s="1"/>
  <c r="BK42" i="4"/>
  <c r="BM43" i="1" s="1"/>
  <c r="BO63" i="4"/>
  <c r="BP63" i="4" s="1"/>
  <c r="BO27" i="4"/>
  <c r="BP27" i="4" s="1"/>
  <c r="BO29" i="4"/>
  <c r="BP29" i="4" s="1"/>
  <c r="BO58" i="4"/>
  <c r="BO44" i="4"/>
  <c r="BO45" i="4"/>
  <c r="BO46" i="4"/>
  <c r="BO47" i="4"/>
  <c r="BO36" i="4"/>
  <c r="BO37" i="4"/>
  <c r="BO38" i="4"/>
  <c r="BO39" i="4"/>
  <c r="BO40" i="4"/>
  <c r="BO25" i="4"/>
  <c r="BO26" i="4"/>
  <c r="BO23" i="4"/>
  <c r="O78" i="2" l="1"/>
  <c r="O77" i="2" s="1"/>
  <c r="DI80" i="1"/>
  <c r="DI87" i="1" s="1"/>
  <c r="DI95" i="1" s="1"/>
  <c r="CB87" i="1"/>
  <c r="CC80" i="1"/>
  <c r="BZ79" i="4"/>
  <c r="O76" i="2"/>
  <c r="O75" i="2" s="1"/>
  <c r="DH88" i="1"/>
  <c r="DH96" i="1" s="1"/>
  <c r="J72" i="2"/>
  <c r="J71" i="2" s="1"/>
  <c r="DC85" i="1"/>
  <c r="DC93" i="1" s="1"/>
  <c r="I74" i="2"/>
  <c r="I73" i="2" s="1"/>
  <c r="DB86" i="1"/>
  <c r="DB94" i="1" s="1"/>
  <c r="N76" i="2"/>
  <c r="N75" i="2" s="1"/>
  <c r="DG88" i="1"/>
  <c r="DG96" i="1" s="1"/>
  <c r="DI78" i="1"/>
  <c r="BY77" i="4"/>
  <c r="CC78" i="1" s="1"/>
  <c r="CC88" i="1" s="1"/>
  <c r="DF65" i="1"/>
  <c r="M63" i="2" s="1"/>
  <c r="BV64" i="4"/>
  <c r="BZ65" i="1" s="1"/>
  <c r="I69" i="4"/>
  <c r="G70" i="1"/>
  <c r="AM69" i="4"/>
  <c r="AO70" i="1" s="1"/>
  <c r="M66" i="4"/>
  <c r="K67" i="1"/>
  <c r="AQ66" i="4"/>
  <c r="AS67" i="1" s="1"/>
  <c r="L55" i="4"/>
  <c r="J56" i="1"/>
  <c r="AP55" i="4"/>
  <c r="AR56" i="1" s="1"/>
  <c r="I71" i="4"/>
  <c r="G72" i="1"/>
  <c r="AM71" i="4"/>
  <c r="AO72" i="1" s="1"/>
  <c r="I56" i="4"/>
  <c r="G57" i="1"/>
  <c r="AM56" i="4"/>
  <c r="AO57" i="1" s="1"/>
  <c r="J50" i="4"/>
  <c r="H51" i="1"/>
  <c r="AN50" i="4"/>
  <c r="AP51" i="1" s="1"/>
  <c r="J52" i="4"/>
  <c r="H53" i="1"/>
  <c r="AN52" i="4"/>
  <c r="AP53" i="1" s="1"/>
  <c r="I68" i="4"/>
  <c r="G69" i="1"/>
  <c r="AM68" i="4"/>
  <c r="AO69" i="1" s="1"/>
  <c r="I70" i="4"/>
  <c r="G71" i="1"/>
  <c r="AM70" i="4"/>
  <c r="AO71" i="1" s="1"/>
  <c r="BW76" i="1"/>
  <c r="BT75" i="4"/>
  <c r="BV86" i="1"/>
  <c r="DC76" i="1"/>
  <c r="DD74" i="1"/>
  <c r="BW85" i="1"/>
  <c r="BT73" i="4"/>
  <c r="BO42" i="4"/>
  <c r="BP42" i="4" s="1"/>
  <c r="BP44" i="4"/>
  <c r="BP58" i="4"/>
  <c r="BP47" i="4"/>
  <c r="BP46" i="4"/>
  <c r="BP45" i="4"/>
  <c r="BP37" i="4"/>
  <c r="BP40" i="4"/>
  <c r="BP36" i="4"/>
  <c r="BP39" i="4"/>
  <c r="BP38" i="4"/>
  <c r="BQ29" i="4"/>
  <c r="BP25" i="4"/>
  <c r="BQ27" i="4"/>
  <c r="BQ28" i="4"/>
  <c r="BQ63" i="4"/>
  <c r="BQ62" i="4"/>
  <c r="BP26" i="4"/>
  <c r="BQ30" i="4"/>
  <c r="BP23" i="4"/>
  <c r="P78" i="2" l="1"/>
  <c r="P77" i="2" s="1"/>
  <c r="DJ80" i="1"/>
  <c r="DJ87" i="1" s="1"/>
  <c r="DJ95" i="1" s="1"/>
  <c r="CC87" i="1"/>
  <c r="CA79" i="4"/>
  <c r="CD80" i="1"/>
  <c r="K72" i="2"/>
  <c r="K71" i="2" s="1"/>
  <c r="DD85" i="1"/>
  <c r="DD93" i="1" s="1"/>
  <c r="P76" i="2"/>
  <c r="P75" i="2" s="1"/>
  <c r="DI88" i="1"/>
  <c r="DI96" i="1" s="1"/>
  <c r="J74" i="2"/>
  <c r="J73" i="2" s="1"/>
  <c r="DC86" i="1"/>
  <c r="DC94" i="1" s="1"/>
  <c r="DJ78" i="1"/>
  <c r="BZ77" i="4"/>
  <c r="DG65" i="1"/>
  <c r="N63" i="2" s="1"/>
  <c r="BW64" i="4"/>
  <c r="CA65" i="1" s="1"/>
  <c r="J68" i="4"/>
  <c r="H69" i="1"/>
  <c r="AN68" i="4"/>
  <c r="AP69" i="1" s="1"/>
  <c r="J56" i="4"/>
  <c r="H57" i="1"/>
  <c r="AN56" i="4"/>
  <c r="AP57" i="1" s="1"/>
  <c r="K52" i="4"/>
  <c r="I53" i="1"/>
  <c r="AO52" i="4"/>
  <c r="AQ53" i="1" s="1"/>
  <c r="J71" i="4"/>
  <c r="H72" i="1"/>
  <c r="AN71" i="4"/>
  <c r="AP72" i="1" s="1"/>
  <c r="N66" i="4"/>
  <c r="L67" i="1"/>
  <c r="AR66" i="4"/>
  <c r="AT67" i="1" s="1"/>
  <c r="J69" i="4"/>
  <c r="H70" i="1"/>
  <c r="AN69" i="4"/>
  <c r="AP70" i="1" s="1"/>
  <c r="J70" i="4"/>
  <c r="H71" i="1"/>
  <c r="AN70" i="4"/>
  <c r="AP71" i="1" s="1"/>
  <c r="K50" i="4"/>
  <c r="I51" i="1"/>
  <c r="AO50" i="4"/>
  <c r="AQ51" i="1" s="1"/>
  <c r="M55" i="4"/>
  <c r="K56" i="1"/>
  <c r="AQ55" i="4"/>
  <c r="AS56" i="1" s="1"/>
  <c r="BX76" i="1"/>
  <c r="BU75" i="4"/>
  <c r="DD76" i="1"/>
  <c r="BW86" i="1"/>
  <c r="BX74" i="1"/>
  <c r="BU73" i="4"/>
  <c r="BV73" i="4" s="1"/>
  <c r="BZ74" i="1" s="1"/>
  <c r="BQ44" i="4"/>
  <c r="BR44" i="4" s="1"/>
  <c r="BQ25" i="4"/>
  <c r="BR25" i="4" s="1"/>
  <c r="BQ36" i="4"/>
  <c r="BR36" i="4" s="1"/>
  <c r="BQ38" i="4"/>
  <c r="BQ58" i="4"/>
  <c r="BQ37" i="4"/>
  <c r="BR37" i="4" s="1"/>
  <c r="BQ46" i="4"/>
  <c r="BR63" i="4"/>
  <c r="BR28" i="4"/>
  <c r="BS28" i="4" s="1"/>
  <c r="BQ47" i="4"/>
  <c r="BQ40" i="4"/>
  <c r="BR40" i="4" s="1"/>
  <c r="BR27" i="4"/>
  <c r="BS27" i="4" s="1"/>
  <c r="BQ39" i="4"/>
  <c r="BQ45" i="4"/>
  <c r="BR29" i="4"/>
  <c r="BR62" i="4"/>
  <c r="BQ42" i="4"/>
  <c r="BQ26" i="4"/>
  <c r="BR30" i="4"/>
  <c r="BQ23" i="4"/>
  <c r="Q78" i="2" l="1"/>
  <c r="Q77" i="2" s="1"/>
  <c r="DK80" i="1"/>
  <c r="DK87" i="1" s="1"/>
  <c r="DK95" i="1" s="1"/>
  <c r="CD87" i="1"/>
  <c r="CE80" i="1"/>
  <c r="CB79" i="4"/>
  <c r="K74" i="2"/>
  <c r="K73" i="2" s="1"/>
  <c r="DD86" i="1"/>
  <c r="DD94" i="1" s="1"/>
  <c r="Q76" i="2"/>
  <c r="Q75" i="2" s="1"/>
  <c r="DJ88" i="1"/>
  <c r="DJ96" i="1" s="1"/>
  <c r="CD78" i="1"/>
  <c r="CD88" i="1" s="1"/>
  <c r="CA77" i="4"/>
  <c r="DH65" i="1"/>
  <c r="O63" i="2" s="1"/>
  <c r="BX64" i="4"/>
  <c r="CB65" i="1" s="1"/>
  <c r="O66" i="4"/>
  <c r="M67" i="1"/>
  <c r="AS66" i="4"/>
  <c r="AU67" i="1" s="1"/>
  <c r="K56" i="4"/>
  <c r="I57" i="1"/>
  <c r="AO56" i="4"/>
  <c r="AQ57" i="1" s="1"/>
  <c r="N55" i="4"/>
  <c r="L56" i="1"/>
  <c r="AR55" i="4"/>
  <c r="AT56" i="1" s="1"/>
  <c r="K71" i="4"/>
  <c r="I72" i="1"/>
  <c r="AO71" i="4"/>
  <c r="AQ72" i="1" s="1"/>
  <c r="K70" i="4"/>
  <c r="I71" i="1"/>
  <c r="AO70" i="4"/>
  <c r="AQ71" i="1" s="1"/>
  <c r="L50" i="4"/>
  <c r="J51" i="1"/>
  <c r="AP50" i="4"/>
  <c r="AR51" i="1" s="1"/>
  <c r="L52" i="4"/>
  <c r="J53" i="1"/>
  <c r="AP52" i="4"/>
  <c r="AR53" i="1" s="1"/>
  <c r="K69" i="4"/>
  <c r="I70" i="1"/>
  <c r="AO69" i="4"/>
  <c r="AQ70" i="1" s="1"/>
  <c r="K68" i="4"/>
  <c r="I69" i="1"/>
  <c r="AO68" i="4"/>
  <c r="AQ69" i="1" s="1"/>
  <c r="BY76" i="1"/>
  <c r="BV75" i="4"/>
  <c r="DE76" i="1"/>
  <c r="BX86" i="1"/>
  <c r="BY74" i="1"/>
  <c r="BW73" i="4"/>
  <c r="BX73" i="4" s="1"/>
  <c r="CB74" i="1" s="1"/>
  <c r="DG74" i="1"/>
  <c r="BZ85" i="1"/>
  <c r="DE74" i="1"/>
  <c r="BX85" i="1"/>
  <c r="BR47" i="4"/>
  <c r="BR46" i="4"/>
  <c r="BR45" i="4"/>
  <c r="BS45" i="4" s="1"/>
  <c r="BR38" i="4"/>
  <c r="BS38" i="4" s="1"/>
  <c r="BR58" i="4"/>
  <c r="BR39" i="4"/>
  <c r="BS44" i="4"/>
  <c r="BT28" i="4"/>
  <c r="BU28" i="4" s="1"/>
  <c r="BS62" i="4"/>
  <c r="BS63" i="4"/>
  <c r="BS40" i="4"/>
  <c r="BT40" i="4" s="1"/>
  <c r="BS36" i="4"/>
  <c r="BT27" i="4"/>
  <c r="BU27" i="4" s="1"/>
  <c r="BS37" i="4"/>
  <c r="BS29" i="4"/>
  <c r="BS25" i="4"/>
  <c r="BR42" i="4"/>
  <c r="BR26" i="4"/>
  <c r="BS30" i="4"/>
  <c r="BR23" i="4"/>
  <c r="R78" i="2" l="1"/>
  <c r="R77" i="2" s="1"/>
  <c r="DL80" i="1"/>
  <c r="DL87" i="1" s="1"/>
  <c r="DL95" i="1" s="1"/>
  <c r="CE87" i="1"/>
  <c r="CF80" i="1"/>
  <c r="CC79" i="4"/>
  <c r="L74" i="2"/>
  <c r="L73" i="2" s="1"/>
  <c r="DE86" i="1"/>
  <c r="DE94" i="1" s="1"/>
  <c r="L72" i="2"/>
  <c r="L71" i="2" s="1"/>
  <c r="DE85" i="1"/>
  <c r="DE93" i="1" s="1"/>
  <c r="N72" i="2"/>
  <c r="N71" i="2" s="1"/>
  <c r="DG85" i="1"/>
  <c r="DG93" i="1" s="1"/>
  <c r="DK78" i="1"/>
  <c r="CB77" i="4"/>
  <c r="CE78" i="1"/>
  <c r="CE88" i="1" s="1"/>
  <c r="DI65" i="1"/>
  <c r="P63" i="2" s="1"/>
  <c r="BY64" i="4"/>
  <c r="CC65" i="1" s="1"/>
  <c r="L68" i="4"/>
  <c r="J69" i="1"/>
  <c r="AP68" i="4"/>
  <c r="AR69" i="1" s="1"/>
  <c r="O55" i="4"/>
  <c r="M56" i="1"/>
  <c r="AS55" i="4"/>
  <c r="AU56" i="1" s="1"/>
  <c r="M50" i="4"/>
  <c r="K51" i="1"/>
  <c r="AQ50" i="4"/>
  <c r="AS51" i="1" s="1"/>
  <c r="M52" i="4"/>
  <c r="K53" i="1"/>
  <c r="AQ52" i="4"/>
  <c r="AS53" i="1" s="1"/>
  <c r="L70" i="4"/>
  <c r="J71" i="1"/>
  <c r="AP70" i="4"/>
  <c r="AR71" i="1" s="1"/>
  <c r="L71" i="4"/>
  <c r="J72" i="1"/>
  <c r="AP71" i="4"/>
  <c r="AR72" i="1" s="1"/>
  <c r="P66" i="4"/>
  <c r="N67" i="1"/>
  <c r="AT66" i="4"/>
  <c r="AV67" i="1" s="1"/>
  <c r="L69" i="4"/>
  <c r="J70" i="1"/>
  <c r="AP69" i="4"/>
  <c r="AR70" i="1" s="1"/>
  <c r="L56" i="4"/>
  <c r="J57" i="1"/>
  <c r="AP56" i="4"/>
  <c r="AR57" i="1" s="1"/>
  <c r="BZ76" i="1"/>
  <c r="BW75" i="4"/>
  <c r="DF76" i="1"/>
  <c r="BY86" i="1"/>
  <c r="DI74" i="1"/>
  <c r="CB85" i="1"/>
  <c r="CA74" i="1"/>
  <c r="BY73" i="4"/>
  <c r="CC74" i="1" s="1"/>
  <c r="DF74" i="1"/>
  <c r="BY85" i="1"/>
  <c r="BS47" i="4"/>
  <c r="BT47" i="4" s="1"/>
  <c r="BS58" i="4"/>
  <c r="BT58" i="4" s="1"/>
  <c r="BS39" i="4"/>
  <c r="BS46" i="4"/>
  <c r="BU40" i="4"/>
  <c r="BT44" i="4"/>
  <c r="BT62" i="4"/>
  <c r="BV27" i="4"/>
  <c r="BW27" i="4" s="1"/>
  <c r="BT45" i="4"/>
  <c r="BU45" i="4" s="1"/>
  <c r="BT63" i="4"/>
  <c r="BT36" i="4"/>
  <c r="BU36" i="4" s="1"/>
  <c r="BV28" i="4"/>
  <c r="BW28" i="4" s="1"/>
  <c r="BT37" i="4"/>
  <c r="BT29" i="4"/>
  <c r="BT25" i="4"/>
  <c r="BS26" i="4"/>
  <c r="BS23" i="4"/>
  <c r="BT38" i="4"/>
  <c r="BS42" i="4"/>
  <c r="BT30" i="4"/>
  <c r="S78" i="2" l="1"/>
  <c r="S77" i="2" s="1"/>
  <c r="DM80" i="1"/>
  <c r="DM87" i="1" s="1"/>
  <c r="DM95" i="1" s="1"/>
  <c r="CF87" i="1"/>
  <c r="CG80" i="1"/>
  <c r="CD79" i="4"/>
  <c r="P72" i="2"/>
  <c r="P71" i="2" s="1"/>
  <c r="DI85" i="1"/>
  <c r="DI93" i="1" s="1"/>
  <c r="M72" i="2"/>
  <c r="M71" i="2" s="1"/>
  <c r="DF85" i="1"/>
  <c r="DF93" i="1" s="1"/>
  <c r="M74" i="2"/>
  <c r="M73" i="2" s="1"/>
  <c r="DF86" i="1"/>
  <c r="DF94" i="1" s="1"/>
  <c r="R76" i="2"/>
  <c r="R75" i="2" s="1"/>
  <c r="DK88" i="1"/>
  <c r="DK96" i="1" s="1"/>
  <c r="DL78" i="1"/>
  <c r="CC77" i="4"/>
  <c r="CF78" i="1"/>
  <c r="CF88" i="1" s="1"/>
  <c r="DJ65" i="1"/>
  <c r="Q63" i="2" s="1"/>
  <c r="BZ64" i="4"/>
  <c r="CA64" i="4" s="1"/>
  <c r="CE65" i="1" s="1"/>
  <c r="M71" i="4"/>
  <c r="K72" i="1"/>
  <c r="AQ71" i="4"/>
  <c r="AS72" i="1" s="1"/>
  <c r="P55" i="4"/>
  <c r="N56" i="1"/>
  <c r="AT55" i="4"/>
  <c r="AV56" i="1" s="1"/>
  <c r="N52" i="4"/>
  <c r="L53" i="1"/>
  <c r="AR52" i="4"/>
  <c r="AT53" i="1" s="1"/>
  <c r="M68" i="4"/>
  <c r="K69" i="1"/>
  <c r="AQ68" i="4"/>
  <c r="AS69" i="1" s="1"/>
  <c r="M70" i="4"/>
  <c r="K71" i="1"/>
  <c r="AQ70" i="4"/>
  <c r="AS71" i="1" s="1"/>
  <c r="M56" i="4"/>
  <c r="K57" i="1"/>
  <c r="AQ56" i="4"/>
  <c r="AS57" i="1" s="1"/>
  <c r="N50" i="4"/>
  <c r="L51" i="1"/>
  <c r="AR50" i="4"/>
  <c r="AT51" i="1" s="1"/>
  <c r="M69" i="4"/>
  <c r="K70" i="1"/>
  <c r="AQ69" i="4"/>
  <c r="AS70" i="1" s="1"/>
  <c r="Q66" i="4"/>
  <c r="O67" i="1"/>
  <c r="AU66" i="4"/>
  <c r="AW67" i="1" s="1"/>
  <c r="CA76" i="1"/>
  <c r="BX75" i="4"/>
  <c r="DG76" i="1"/>
  <c r="BZ86" i="1"/>
  <c r="BZ73" i="4"/>
  <c r="CC85" i="1"/>
  <c r="DJ74" i="1"/>
  <c r="DH74" i="1"/>
  <c r="CA85" i="1"/>
  <c r="BU62" i="4"/>
  <c r="BV62" i="4" s="1"/>
  <c r="BV40" i="4"/>
  <c r="BT39" i="4"/>
  <c r="BT46" i="4"/>
  <c r="BU44" i="4"/>
  <c r="BV44" i="4" s="1"/>
  <c r="BT23" i="4"/>
  <c r="BX27" i="4"/>
  <c r="BU63" i="4"/>
  <c r="BV63" i="4" s="1"/>
  <c r="BT26" i="4"/>
  <c r="BU26" i="4" s="1"/>
  <c r="BX28" i="4"/>
  <c r="BY28" i="4" s="1"/>
  <c r="BV45" i="4"/>
  <c r="BU58" i="4"/>
  <c r="BV36" i="4"/>
  <c r="BT42" i="4"/>
  <c r="BU37" i="4"/>
  <c r="BV37" i="4" s="1"/>
  <c r="BU30" i="4"/>
  <c r="BU25" i="4"/>
  <c r="BU29" i="4"/>
  <c r="BU47" i="4"/>
  <c r="BU38" i="4"/>
  <c r="T78" i="2" l="1"/>
  <c r="T77" i="2" s="1"/>
  <c r="DN80" i="1"/>
  <c r="DN87" i="1" s="1"/>
  <c r="DN95" i="1" s="1"/>
  <c r="CG87" i="1"/>
  <c r="CH80" i="1"/>
  <c r="CE79" i="4"/>
  <c r="Q72" i="2"/>
  <c r="Q71" i="2" s="1"/>
  <c r="DJ85" i="1"/>
  <c r="DJ93" i="1" s="1"/>
  <c r="N74" i="2"/>
  <c r="N73" i="2" s="1"/>
  <c r="DG86" i="1"/>
  <c r="DG94" i="1" s="1"/>
  <c r="S76" i="2"/>
  <c r="S75" i="2" s="1"/>
  <c r="DL88" i="1"/>
  <c r="DL96" i="1" s="1"/>
  <c r="O72" i="2"/>
  <c r="O71" i="2" s="1"/>
  <c r="DH85" i="1"/>
  <c r="DH93" i="1" s="1"/>
  <c r="DM78" i="1"/>
  <c r="CD77" i="4"/>
  <c r="CG78" i="1"/>
  <c r="CG88" i="1" s="1"/>
  <c r="DL65" i="1"/>
  <c r="S63" i="2" s="1"/>
  <c r="CB64" i="4"/>
  <c r="CC64" i="4" s="1"/>
  <c r="CG65" i="1" s="1"/>
  <c r="CD65" i="1"/>
  <c r="N56" i="4"/>
  <c r="L57" i="1"/>
  <c r="AR56" i="4"/>
  <c r="AT57" i="1" s="1"/>
  <c r="O52" i="4"/>
  <c r="M53" i="1"/>
  <c r="AS52" i="4"/>
  <c r="AU53" i="1" s="1"/>
  <c r="N70" i="4"/>
  <c r="L71" i="1"/>
  <c r="AR70" i="4"/>
  <c r="AT71" i="1" s="1"/>
  <c r="N71" i="4"/>
  <c r="L72" i="1"/>
  <c r="AR71" i="4"/>
  <c r="AT72" i="1" s="1"/>
  <c r="N68" i="4"/>
  <c r="L69" i="1"/>
  <c r="AR68" i="4"/>
  <c r="AT69" i="1" s="1"/>
  <c r="R66" i="4"/>
  <c r="P67" i="1"/>
  <c r="AV66" i="4"/>
  <c r="AX67" i="1" s="1"/>
  <c r="O50" i="4"/>
  <c r="M51" i="1"/>
  <c r="AS50" i="4"/>
  <c r="AU51" i="1" s="1"/>
  <c r="N69" i="4"/>
  <c r="L70" i="1"/>
  <c r="AR69" i="4"/>
  <c r="AT70" i="1" s="1"/>
  <c r="Q55" i="4"/>
  <c r="O56" i="1"/>
  <c r="AU55" i="4"/>
  <c r="AW56" i="1" s="1"/>
  <c r="CB76" i="1"/>
  <c r="BY75" i="4"/>
  <c r="DH76" i="1"/>
  <c r="CA86" i="1"/>
  <c r="CD74" i="1"/>
  <c r="CA73" i="4"/>
  <c r="BU46" i="4"/>
  <c r="BV46" i="4" s="1"/>
  <c r="BW40" i="4"/>
  <c r="BU39" i="4"/>
  <c r="BU23" i="4"/>
  <c r="BV23" i="4" s="1"/>
  <c r="BY27" i="4"/>
  <c r="BV58" i="4"/>
  <c r="BW45" i="4"/>
  <c r="BW62" i="4"/>
  <c r="BX62" i="4" s="1"/>
  <c r="BW63" i="4"/>
  <c r="BU42" i="4"/>
  <c r="BW44" i="4"/>
  <c r="BV38" i="4"/>
  <c r="BW38" i="4" s="1"/>
  <c r="BW37" i="4"/>
  <c r="BW36" i="4"/>
  <c r="BZ28" i="4"/>
  <c r="BV30" i="4"/>
  <c r="BV26" i="4"/>
  <c r="BV25" i="4"/>
  <c r="BW25" i="4" s="1"/>
  <c r="BV29" i="4"/>
  <c r="BV47" i="4"/>
  <c r="U78" i="2" l="1"/>
  <c r="U77" i="2" s="1"/>
  <c r="DO80" i="1"/>
  <c r="DO87" i="1" s="1"/>
  <c r="DO95" i="1" s="1"/>
  <c r="CH87" i="1"/>
  <c r="CI80" i="1"/>
  <c r="CF79" i="4"/>
  <c r="T76" i="2"/>
  <c r="T75" i="2" s="1"/>
  <c r="DM88" i="1"/>
  <c r="DM96" i="1" s="1"/>
  <c r="O74" i="2"/>
  <c r="O73" i="2" s="1"/>
  <c r="DH86" i="1"/>
  <c r="DH94" i="1" s="1"/>
  <c r="DN78" i="1"/>
  <c r="CH78" i="1"/>
  <c r="CH88" i="1" s="1"/>
  <c r="CE77" i="4"/>
  <c r="CI78" i="1" s="1"/>
  <c r="CI88" i="1" s="1"/>
  <c r="DK65" i="1"/>
  <c r="R63" i="2" s="1"/>
  <c r="DN65" i="1"/>
  <c r="U63" i="2" s="1"/>
  <c r="CD64" i="4"/>
  <c r="CH65" i="1" s="1"/>
  <c r="CF65" i="1"/>
  <c r="R55" i="4"/>
  <c r="P56" i="1"/>
  <c r="AV55" i="4"/>
  <c r="AX56" i="1" s="1"/>
  <c r="O56" i="4"/>
  <c r="M57" i="1"/>
  <c r="AS56" i="4"/>
  <c r="AU57" i="1" s="1"/>
  <c r="P50" i="4"/>
  <c r="N51" i="1"/>
  <c r="AT50" i="4"/>
  <c r="AV51" i="1" s="1"/>
  <c r="O70" i="4"/>
  <c r="M71" i="1"/>
  <c r="AS70" i="4"/>
  <c r="AU71" i="1" s="1"/>
  <c r="O69" i="4"/>
  <c r="M70" i="1"/>
  <c r="AS69" i="4"/>
  <c r="AU70" i="1" s="1"/>
  <c r="S66" i="4"/>
  <c r="Q67" i="1"/>
  <c r="AW66" i="4"/>
  <c r="AY67" i="1" s="1"/>
  <c r="P52" i="4"/>
  <c r="N53" i="1"/>
  <c r="AT52" i="4"/>
  <c r="AV53" i="1" s="1"/>
  <c r="O68" i="4"/>
  <c r="M69" i="1"/>
  <c r="AS68" i="4"/>
  <c r="AU69" i="1" s="1"/>
  <c r="O71" i="4"/>
  <c r="M72" i="1"/>
  <c r="AS71" i="4"/>
  <c r="AU72" i="1" s="1"/>
  <c r="CC76" i="1"/>
  <c r="BZ75" i="4"/>
  <c r="DI76" i="1"/>
  <c r="CB86" i="1"/>
  <c r="CE74" i="1"/>
  <c r="CB73" i="4"/>
  <c r="CF74" i="1" s="1"/>
  <c r="CD85" i="1"/>
  <c r="DK74" i="1"/>
  <c r="BX40" i="4"/>
  <c r="BV39" i="4"/>
  <c r="CA28" i="4"/>
  <c r="CB28" i="4" s="1"/>
  <c r="BZ27" i="4"/>
  <c r="BX45" i="4"/>
  <c r="BW58" i="4"/>
  <c r="BW46" i="4"/>
  <c r="BY62" i="4"/>
  <c r="BZ62" i="4" s="1"/>
  <c r="BX63" i="4"/>
  <c r="BV42" i="4"/>
  <c r="BW30" i="4"/>
  <c r="BW26" i="4"/>
  <c r="BX44" i="4"/>
  <c r="BX37" i="4"/>
  <c r="BX36" i="4"/>
  <c r="BX25" i="4"/>
  <c r="BW23" i="4"/>
  <c r="BW29" i="4"/>
  <c r="BW47" i="4"/>
  <c r="BX38" i="4"/>
  <c r="V78" i="2" l="1"/>
  <c r="V77" i="2" s="1"/>
  <c r="DP80" i="1"/>
  <c r="DP87" i="1" s="1"/>
  <c r="DP95" i="1" s="1"/>
  <c r="CI87" i="1"/>
  <c r="CJ80" i="1"/>
  <c r="CG79" i="4"/>
  <c r="P74" i="2"/>
  <c r="P73" i="2" s="1"/>
  <c r="DI86" i="1"/>
  <c r="DI94" i="1" s="1"/>
  <c r="U76" i="2"/>
  <c r="U75" i="2" s="1"/>
  <c r="DN88" i="1"/>
  <c r="DN96" i="1" s="1"/>
  <c r="R72" i="2"/>
  <c r="R71" i="2" s="1"/>
  <c r="DK85" i="1"/>
  <c r="DK93" i="1" s="1"/>
  <c r="DP78" i="1"/>
  <c r="DO78" i="1"/>
  <c r="CF77" i="4"/>
  <c r="CG77" i="4" s="1"/>
  <c r="CK78" i="1" s="1"/>
  <c r="CK88" i="1" s="1"/>
  <c r="DM65" i="1"/>
  <c r="T63" i="2" s="1"/>
  <c r="DO65" i="1"/>
  <c r="V63" i="2" s="1"/>
  <c r="CE64" i="4"/>
  <c r="CF64" i="4" s="1"/>
  <c r="P70" i="4"/>
  <c r="N71" i="1"/>
  <c r="AT70" i="4"/>
  <c r="AV71" i="1" s="1"/>
  <c r="T66" i="4"/>
  <c r="R67" i="1"/>
  <c r="AX66" i="4"/>
  <c r="AZ67" i="1" s="1"/>
  <c r="P71" i="4"/>
  <c r="N72" i="1"/>
  <c r="AT71" i="4"/>
  <c r="AV72" i="1" s="1"/>
  <c r="Q50" i="4"/>
  <c r="O51" i="1"/>
  <c r="AU50" i="4"/>
  <c r="AW51" i="1" s="1"/>
  <c r="P56" i="4"/>
  <c r="N57" i="1"/>
  <c r="AT56" i="4"/>
  <c r="AV57" i="1" s="1"/>
  <c r="Q52" i="4"/>
  <c r="O53" i="1"/>
  <c r="AU52" i="4"/>
  <c r="AW53" i="1" s="1"/>
  <c r="P69" i="4"/>
  <c r="N70" i="1"/>
  <c r="AT69" i="4"/>
  <c r="AV70" i="1" s="1"/>
  <c r="P68" i="4"/>
  <c r="N69" i="1"/>
  <c r="AT68" i="4"/>
  <c r="AV69" i="1" s="1"/>
  <c r="S55" i="4"/>
  <c r="Q56" i="1"/>
  <c r="AW55" i="4"/>
  <c r="AY56" i="1" s="1"/>
  <c r="CD76" i="1"/>
  <c r="CA75" i="4"/>
  <c r="DJ76" i="1"/>
  <c r="CC86" i="1"/>
  <c r="DM74" i="1"/>
  <c r="CF85" i="1"/>
  <c r="DL74" i="1"/>
  <c r="CE85" i="1"/>
  <c r="CC73" i="4"/>
  <c r="BX46" i="4"/>
  <c r="BY46" i="4" s="1"/>
  <c r="BY45" i="4"/>
  <c r="BY40" i="4"/>
  <c r="BZ40" i="4" s="1"/>
  <c r="BW39" i="4"/>
  <c r="BX58" i="4"/>
  <c r="CA27" i="4"/>
  <c r="CB27" i="4" s="1"/>
  <c r="BX30" i="4"/>
  <c r="BX23" i="4"/>
  <c r="BW42" i="4"/>
  <c r="CA62" i="4"/>
  <c r="CB62" i="4" s="1"/>
  <c r="BY63" i="4"/>
  <c r="BX26" i="4"/>
  <c r="BY25" i="4"/>
  <c r="BY44" i="4"/>
  <c r="BX47" i="4"/>
  <c r="BY36" i="4"/>
  <c r="BY37" i="4"/>
  <c r="BZ37" i="4" s="1"/>
  <c r="BX29" i="4"/>
  <c r="BY29" i="4" s="1"/>
  <c r="BY38" i="4"/>
  <c r="CC28" i="4"/>
  <c r="W78" i="2" l="1"/>
  <c r="W77" i="2" s="1"/>
  <c r="DQ80" i="1"/>
  <c r="DQ87" i="1" s="1"/>
  <c r="DQ95" i="1" s="1"/>
  <c r="CJ87" i="1"/>
  <c r="CK80" i="1"/>
  <c r="CH79" i="4"/>
  <c r="S72" i="2"/>
  <c r="S71" i="2" s="1"/>
  <c r="DL85" i="1"/>
  <c r="DL93" i="1" s="1"/>
  <c r="T72" i="2"/>
  <c r="T71" i="2" s="1"/>
  <c r="DM85" i="1"/>
  <c r="DM93" i="1" s="1"/>
  <c r="Q74" i="2"/>
  <c r="Q73" i="2" s="1"/>
  <c r="DJ86" i="1"/>
  <c r="DJ94" i="1" s="1"/>
  <c r="V76" i="2"/>
  <c r="V75" i="2" s="1"/>
  <c r="DO88" i="1"/>
  <c r="DO96" i="1" s="1"/>
  <c r="W76" i="2"/>
  <c r="W75" i="2" s="1"/>
  <c r="DP88" i="1"/>
  <c r="DP96" i="1" s="1"/>
  <c r="DR78" i="1"/>
  <c r="CJ78" i="1"/>
  <c r="CJ88" i="1" s="1"/>
  <c r="CH77" i="4"/>
  <c r="CI77" i="4" s="1"/>
  <c r="CI65" i="1"/>
  <c r="Q71" i="4"/>
  <c r="O72" i="1"/>
  <c r="AU71" i="4"/>
  <c r="AW72" i="1" s="1"/>
  <c r="Q69" i="4"/>
  <c r="O70" i="1"/>
  <c r="AU69" i="4"/>
  <c r="AW70" i="1" s="1"/>
  <c r="Q56" i="4"/>
  <c r="O57" i="1"/>
  <c r="AU56" i="4"/>
  <c r="AW57" i="1" s="1"/>
  <c r="R50" i="4"/>
  <c r="P51" i="1"/>
  <c r="AV50" i="4"/>
  <c r="AX51" i="1" s="1"/>
  <c r="R52" i="4"/>
  <c r="P53" i="1"/>
  <c r="AV52" i="4"/>
  <c r="AX53" i="1" s="1"/>
  <c r="T55" i="4"/>
  <c r="R56" i="1"/>
  <c r="AX55" i="4"/>
  <c r="AZ56" i="1" s="1"/>
  <c r="Q68" i="4"/>
  <c r="O69" i="1"/>
  <c r="AU68" i="4"/>
  <c r="AW69" i="1" s="1"/>
  <c r="U66" i="4"/>
  <c r="S67" i="1"/>
  <c r="AY66" i="4"/>
  <c r="BA67" i="1" s="1"/>
  <c r="Q70" i="4"/>
  <c r="O71" i="1"/>
  <c r="AU70" i="4"/>
  <c r="AW71" i="1" s="1"/>
  <c r="CE76" i="1"/>
  <c r="CB75" i="4"/>
  <c r="DK76" i="1"/>
  <c r="CD86" i="1"/>
  <c r="CG74" i="1"/>
  <c r="CD73" i="4"/>
  <c r="CG64" i="4"/>
  <c r="CJ65" i="1"/>
  <c r="BZ45" i="4"/>
  <c r="BY58" i="4"/>
  <c r="BX42" i="4"/>
  <c r="BY42" i="4" s="1"/>
  <c r="BZ42" i="4" s="1"/>
  <c r="BX39" i="4"/>
  <c r="BY30" i="4"/>
  <c r="CA40" i="4"/>
  <c r="BY23" i="4"/>
  <c r="BZ23" i="4" s="1"/>
  <c r="BY26" i="4"/>
  <c r="CC62" i="4"/>
  <c r="BZ63" i="4"/>
  <c r="BZ25" i="4"/>
  <c r="BZ46" i="4"/>
  <c r="BY47" i="4"/>
  <c r="BZ44" i="4"/>
  <c r="BZ36" i="4"/>
  <c r="CA37" i="4"/>
  <c r="CC27" i="4"/>
  <c r="BZ29" i="4"/>
  <c r="BZ38" i="4"/>
  <c r="CD28" i="4"/>
  <c r="X78" i="2" l="1"/>
  <c r="X77" i="2" s="1"/>
  <c r="DR80" i="1"/>
  <c r="DR87" i="1" s="1"/>
  <c r="DR95" i="1" s="1"/>
  <c r="CK87" i="1"/>
  <c r="CI79" i="4"/>
  <c r="CL80" i="1"/>
  <c r="R74" i="2"/>
  <c r="R73" i="2" s="1"/>
  <c r="DK86" i="1"/>
  <c r="DK94" i="1" s="1"/>
  <c r="Y76" i="2"/>
  <c r="Y75" i="2" s="1"/>
  <c r="DR88" i="1"/>
  <c r="DR96" i="1" s="1"/>
  <c r="DQ78" i="1"/>
  <c r="CL78" i="1"/>
  <c r="CL88" i="1" s="1"/>
  <c r="CJ77" i="4"/>
  <c r="CM78" i="1"/>
  <c r="CM88" i="1" s="1"/>
  <c r="DQ65" i="1"/>
  <c r="X63" i="2" s="1"/>
  <c r="DP65" i="1"/>
  <c r="W63" i="2" s="1"/>
  <c r="R56" i="4"/>
  <c r="P57" i="1"/>
  <c r="AV56" i="4"/>
  <c r="AX57" i="1" s="1"/>
  <c r="S52" i="4"/>
  <c r="Q53" i="1"/>
  <c r="AW52" i="4"/>
  <c r="AY53" i="1" s="1"/>
  <c r="R70" i="4"/>
  <c r="P71" i="1"/>
  <c r="AV70" i="4"/>
  <c r="AX71" i="1" s="1"/>
  <c r="R68" i="4"/>
  <c r="P69" i="1"/>
  <c r="AV68" i="4"/>
  <c r="AX69" i="1" s="1"/>
  <c r="R69" i="4"/>
  <c r="P70" i="1"/>
  <c r="AV69" i="4"/>
  <c r="AX70" i="1" s="1"/>
  <c r="R71" i="4"/>
  <c r="P72" i="1"/>
  <c r="AV71" i="4"/>
  <c r="AX72" i="1" s="1"/>
  <c r="S50" i="4"/>
  <c r="Q51" i="1"/>
  <c r="AW50" i="4"/>
  <c r="AY51" i="1" s="1"/>
  <c r="V66" i="4"/>
  <c r="T67" i="1"/>
  <c r="AZ66" i="4"/>
  <c r="BB67" i="1" s="1"/>
  <c r="U55" i="4"/>
  <c r="S56" i="1"/>
  <c r="AY55" i="4"/>
  <c r="BA56" i="1" s="1"/>
  <c r="CF76" i="1"/>
  <c r="CC75" i="4"/>
  <c r="DL76" i="1"/>
  <c r="CE86" i="1"/>
  <c r="CH74" i="1"/>
  <c r="CE73" i="4"/>
  <c r="DN74" i="1"/>
  <c r="CG85" i="1"/>
  <c r="CH64" i="4"/>
  <c r="CK65" i="1"/>
  <c r="CA45" i="4"/>
  <c r="BZ58" i="4"/>
  <c r="BY39" i="4"/>
  <c r="BZ26" i="4"/>
  <c r="CA26" i="4" s="1"/>
  <c r="BZ30" i="4"/>
  <c r="CB40" i="4"/>
  <c r="CC40" i="4" s="1"/>
  <c r="CA63" i="4"/>
  <c r="CD62" i="4"/>
  <c r="CA42" i="4"/>
  <c r="CA25" i="4"/>
  <c r="BZ47" i="4"/>
  <c r="CA44" i="4"/>
  <c r="CA46" i="4"/>
  <c r="CA36" i="4"/>
  <c r="CB37" i="4"/>
  <c r="CD27" i="4"/>
  <c r="CA29" i="4"/>
  <c r="CA38" i="4"/>
  <c r="CE28" i="4"/>
  <c r="CA23" i="4"/>
  <c r="Y78" i="2" l="1"/>
  <c r="Y77" i="2" s="1"/>
  <c r="DS80" i="1"/>
  <c r="DS87" i="1" s="1"/>
  <c r="DS95" i="1" s="1"/>
  <c r="CL87" i="1"/>
  <c r="CM80" i="1"/>
  <c r="CJ79" i="4"/>
  <c r="X76" i="2"/>
  <c r="X75" i="2" s="1"/>
  <c r="DQ88" i="1"/>
  <c r="DQ96" i="1" s="1"/>
  <c r="S74" i="2"/>
  <c r="S73" i="2" s="1"/>
  <c r="DL86" i="1"/>
  <c r="DL94" i="1" s="1"/>
  <c r="U72" i="2"/>
  <c r="U71" i="2" s="1"/>
  <c r="DN85" i="1"/>
  <c r="DN93" i="1" s="1"/>
  <c r="DT78" i="1"/>
  <c r="DS78" i="1"/>
  <c r="CK77" i="4"/>
  <c r="CN78" i="1"/>
  <c r="CN88" i="1" s="1"/>
  <c r="DR65" i="1"/>
  <c r="Y63" i="2" s="1"/>
  <c r="S71" i="4"/>
  <c r="Q72" i="1"/>
  <c r="AW71" i="4"/>
  <c r="AY72" i="1" s="1"/>
  <c r="S68" i="4"/>
  <c r="Q69" i="1"/>
  <c r="AW68" i="4"/>
  <c r="AY69" i="1" s="1"/>
  <c r="W66" i="4"/>
  <c r="U67" i="1"/>
  <c r="BA66" i="4"/>
  <c r="BC67" i="1" s="1"/>
  <c r="S56" i="4"/>
  <c r="Q57" i="1"/>
  <c r="AW56" i="4"/>
  <c r="AY57" i="1" s="1"/>
  <c r="S70" i="4"/>
  <c r="Q71" i="1"/>
  <c r="AW70" i="4"/>
  <c r="AY71" i="1" s="1"/>
  <c r="T50" i="4"/>
  <c r="R51" i="1"/>
  <c r="AX50" i="4"/>
  <c r="AZ51" i="1" s="1"/>
  <c r="S69" i="4"/>
  <c r="Q70" i="1"/>
  <c r="AW69" i="4"/>
  <c r="AY70" i="1" s="1"/>
  <c r="V55" i="4"/>
  <c r="T56" i="1"/>
  <c r="AZ55" i="4"/>
  <c r="BB56" i="1" s="1"/>
  <c r="T52" i="4"/>
  <c r="R53" i="1"/>
  <c r="AX52" i="4"/>
  <c r="AZ53" i="1" s="1"/>
  <c r="CG76" i="1"/>
  <c r="CD75" i="4"/>
  <c r="DM76" i="1"/>
  <c r="CF86" i="1"/>
  <c r="CI74" i="1"/>
  <c r="CF73" i="4"/>
  <c r="CH85" i="1"/>
  <c r="DO74" i="1"/>
  <c r="CI64" i="4"/>
  <c r="CL65" i="1"/>
  <c r="CB45" i="4"/>
  <c r="CA58" i="4"/>
  <c r="BZ39" i="4"/>
  <c r="CA30" i="4"/>
  <c r="CB30" i="4" s="1"/>
  <c r="CB63" i="4"/>
  <c r="CE62" i="4"/>
  <c r="CB42" i="4"/>
  <c r="CB25" i="4"/>
  <c r="CA47" i="4"/>
  <c r="CB44" i="4"/>
  <c r="CB29" i="4"/>
  <c r="CB46" i="4"/>
  <c r="CC37" i="4"/>
  <c r="CD37" i="4" s="1"/>
  <c r="CB36" i="4"/>
  <c r="CE27" i="4"/>
  <c r="CD40" i="4"/>
  <c r="CB38" i="4"/>
  <c r="CB26" i="4"/>
  <c r="CF28" i="4"/>
  <c r="CB23" i="4"/>
  <c r="Z78" i="2" l="1"/>
  <c r="Z77" i="2" s="1"/>
  <c r="DT80" i="1"/>
  <c r="DT87" i="1" s="1"/>
  <c r="DT95" i="1" s="1"/>
  <c r="CM87" i="1"/>
  <c r="CN80" i="1"/>
  <c r="CK79" i="4"/>
  <c r="T74" i="2"/>
  <c r="T73" i="2" s="1"/>
  <c r="DM86" i="1"/>
  <c r="DM94" i="1" s="1"/>
  <c r="V72" i="2"/>
  <c r="V71" i="2" s="1"/>
  <c r="DO85" i="1"/>
  <c r="DO93" i="1" s="1"/>
  <c r="AA76" i="2"/>
  <c r="AA75" i="2" s="1"/>
  <c r="DT88" i="1"/>
  <c r="DT96" i="1" s="1"/>
  <c r="Z76" i="2"/>
  <c r="Z75" i="2" s="1"/>
  <c r="DS88" i="1"/>
  <c r="DS96" i="1" s="1"/>
  <c r="DU78" i="1"/>
  <c r="CL77" i="4"/>
  <c r="CO78" i="1"/>
  <c r="CO88" i="1" s="1"/>
  <c r="DS65" i="1"/>
  <c r="Z63" i="2" s="1"/>
  <c r="T71" i="4"/>
  <c r="R72" i="1"/>
  <c r="AX71" i="4"/>
  <c r="AZ72" i="1" s="1"/>
  <c r="W55" i="4"/>
  <c r="U56" i="1"/>
  <c r="BA55" i="4"/>
  <c r="BC56" i="1" s="1"/>
  <c r="T70" i="4"/>
  <c r="R71" i="1"/>
  <c r="AX70" i="4"/>
  <c r="AZ71" i="1" s="1"/>
  <c r="T69" i="4"/>
  <c r="R70" i="1"/>
  <c r="AX69" i="4"/>
  <c r="AZ70" i="1" s="1"/>
  <c r="T56" i="4"/>
  <c r="R57" i="1"/>
  <c r="AX56" i="4"/>
  <c r="AZ57" i="1" s="1"/>
  <c r="T68" i="4"/>
  <c r="R69" i="1"/>
  <c r="AX68" i="4"/>
  <c r="AZ69" i="1" s="1"/>
  <c r="U52" i="4"/>
  <c r="S53" i="1"/>
  <c r="AY52" i="4"/>
  <c r="BA53" i="1" s="1"/>
  <c r="U50" i="4"/>
  <c r="S51" i="1"/>
  <c r="AY50" i="4"/>
  <c r="BA51" i="1" s="1"/>
  <c r="X66" i="4"/>
  <c r="V67" i="1"/>
  <c r="BB66" i="4"/>
  <c r="BD67" i="1" s="1"/>
  <c r="CH76" i="1"/>
  <c r="CE75" i="4"/>
  <c r="DN76" i="1"/>
  <c r="CG86" i="1"/>
  <c r="CJ74" i="1"/>
  <c r="CG73" i="4"/>
  <c r="DP74" i="1"/>
  <c r="CI85" i="1"/>
  <c r="CJ64" i="4"/>
  <c r="CM65" i="1"/>
  <c r="CC45" i="4"/>
  <c r="CB58" i="4"/>
  <c r="CA39" i="4"/>
  <c r="CF62" i="4"/>
  <c r="CC63" i="4"/>
  <c r="CC42" i="4"/>
  <c r="CC25" i="4"/>
  <c r="CC44" i="4"/>
  <c r="CC46" i="4"/>
  <c r="CB47" i="4"/>
  <c r="CC29" i="4"/>
  <c r="CC36" i="4"/>
  <c r="CE37" i="4"/>
  <c r="CF27" i="4"/>
  <c r="CC38" i="4"/>
  <c r="CE40" i="4"/>
  <c r="CC30" i="4"/>
  <c r="CG28" i="4"/>
  <c r="CC26" i="4"/>
  <c r="CC23" i="4"/>
  <c r="AA78" i="2" l="1"/>
  <c r="AA77" i="2" s="1"/>
  <c r="DU80" i="1"/>
  <c r="DU87" i="1" s="1"/>
  <c r="DU95" i="1" s="1"/>
  <c r="CN87" i="1"/>
  <c r="CO80" i="1"/>
  <c r="CL79" i="4"/>
  <c r="W72" i="2"/>
  <c r="W71" i="2" s="1"/>
  <c r="DP85" i="1"/>
  <c r="DP93" i="1" s="1"/>
  <c r="U74" i="2"/>
  <c r="U73" i="2" s="1"/>
  <c r="DN86" i="1"/>
  <c r="DN94" i="1" s="1"/>
  <c r="AB76" i="2"/>
  <c r="AB75" i="2" s="1"/>
  <c r="DU88" i="1"/>
  <c r="DU96" i="1" s="1"/>
  <c r="DV78" i="1"/>
  <c r="CM77" i="4"/>
  <c r="CP78" i="1"/>
  <c r="CP88" i="1" s="1"/>
  <c r="DT65" i="1"/>
  <c r="AA63" i="2" s="1"/>
  <c r="Y66" i="4"/>
  <c r="W67" i="1"/>
  <c r="BC66" i="4"/>
  <c r="BE67" i="1" s="1"/>
  <c r="U68" i="4"/>
  <c r="S69" i="1"/>
  <c r="AY68" i="4"/>
  <c r="BA69" i="1" s="1"/>
  <c r="X55" i="4"/>
  <c r="V56" i="1"/>
  <c r="BB55" i="4"/>
  <c r="BD56" i="1" s="1"/>
  <c r="U69" i="4"/>
  <c r="S70" i="1"/>
  <c r="AY69" i="4"/>
  <c r="BA70" i="1" s="1"/>
  <c r="V52" i="4"/>
  <c r="T53" i="1"/>
  <c r="AZ52" i="4"/>
  <c r="BB53" i="1" s="1"/>
  <c r="U70" i="4"/>
  <c r="S71" i="1"/>
  <c r="AY70" i="4"/>
  <c r="BA71" i="1" s="1"/>
  <c r="U71" i="4"/>
  <c r="S72" i="1"/>
  <c r="AY71" i="4"/>
  <c r="BA72" i="1" s="1"/>
  <c r="V50" i="4"/>
  <c r="T51" i="1"/>
  <c r="AZ50" i="4"/>
  <c r="BB51" i="1" s="1"/>
  <c r="U56" i="4"/>
  <c r="S57" i="1"/>
  <c r="AY56" i="4"/>
  <c r="BA57" i="1" s="1"/>
  <c r="CI76" i="1"/>
  <c r="CF75" i="4"/>
  <c r="DO76" i="1"/>
  <c r="CH86" i="1"/>
  <c r="CK74" i="1"/>
  <c r="CH73" i="4"/>
  <c r="DQ74" i="1"/>
  <c r="CJ85" i="1"/>
  <c r="CK64" i="4"/>
  <c r="CN65" i="1"/>
  <c r="CD45" i="4"/>
  <c r="CC58" i="4"/>
  <c r="CD42" i="4"/>
  <c r="CE42" i="4" s="1"/>
  <c r="CB39" i="4"/>
  <c r="CG62" i="4"/>
  <c r="CD63" i="4"/>
  <c r="CD25" i="4"/>
  <c r="CD29" i="4"/>
  <c r="CD46" i="4"/>
  <c r="CC47" i="4"/>
  <c r="CD44" i="4"/>
  <c r="CD36" i="4"/>
  <c r="CF37" i="4"/>
  <c r="CG27" i="4"/>
  <c r="CF40" i="4"/>
  <c r="CD38" i="4"/>
  <c r="CD30" i="4"/>
  <c r="CH28" i="4"/>
  <c r="CD26" i="4"/>
  <c r="CD23" i="4"/>
  <c r="AB78" i="2" l="1"/>
  <c r="AB77" i="2" s="1"/>
  <c r="DV80" i="1"/>
  <c r="DV87" i="1" s="1"/>
  <c r="DV95" i="1" s="1"/>
  <c r="CO87" i="1"/>
  <c r="CP80" i="1"/>
  <c r="CM79" i="4"/>
  <c r="AC76" i="2"/>
  <c r="AC75" i="2" s="1"/>
  <c r="DV88" i="1"/>
  <c r="DV96" i="1" s="1"/>
  <c r="X72" i="2"/>
  <c r="X71" i="2" s="1"/>
  <c r="DQ85" i="1"/>
  <c r="DQ93" i="1" s="1"/>
  <c r="V74" i="2"/>
  <c r="V73" i="2" s="1"/>
  <c r="DO86" i="1"/>
  <c r="DO94" i="1" s="1"/>
  <c r="DW78" i="1"/>
  <c r="CN77" i="4"/>
  <c r="CQ78" i="1"/>
  <c r="CQ88" i="1" s="1"/>
  <c r="DU65" i="1"/>
  <c r="AB63" i="2" s="1"/>
  <c r="V69" i="4"/>
  <c r="T70" i="1"/>
  <c r="AZ69" i="4"/>
  <c r="BB70" i="1" s="1"/>
  <c r="V70" i="4"/>
  <c r="T71" i="1"/>
  <c r="AZ70" i="4"/>
  <c r="BB71" i="1" s="1"/>
  <c r="W52" i="4"/>
  <c r="U53" i="1"/>
  <c r="BA52" i="4"/>
  <c r="BC53" i="1" s="1"/>
  <c r="Y55" i="4"/>
  <c r="W56" i="1"/>
  <c r="BC55" i="4"/>
  <c r="BE56" i="1" s="1"/>
  <c r="Z66" i="4"/>
  <c r="X67" i="1"/>
  <c r="BD66" i="4"/>
  <c r="BF67" i="1" s="1"/>
  <c r="V56" i="4"/>
  <c r="T57" i="1"/>
  <c r="AZ56" i="4"/>
  <c r="BB57" i="1" s="1"/>
  <c r="W50" i="4"/>
  <c r="U51" i="1"/>
  <c r="BA50" i="4"/>
  <c r="BC51" i="1" s="1"/>
  <c r="V71" i="4"/>
  <c r="T72" i="1"/>
  <c r="AZ71" i="4"/>
  <c r="BB72" i="1" s="1"/>
  <c r="V68" i="4"/>
  <c r="T69" i="1"/>
  <c r="AZ68" i="4"/>
  <c r="BB69" i="1" s="1"/>
  <c r="CJ76" i="1"/>
  <c r="CG75" i="4"/>
  <c r="DP76" i="1"/>
  <c r="CI86" i="1"/>
  <c r="CL74" i="1"/>
  <c r="CI73" i="4"/>
  <c r="DR74" i="1"/>
  <c r="CK85" i="1"/>
  <c r="CO65" i="1"/>
  <c r="CL64" i="4"/>
  <c r="CE45" i="4"/>
  <c r="CD58" i="4"/>
  <c r="CC39" i="4"/>
  <c r="CD39" i="4" s="1"/>
  <c r="CE63" i="4"/>
  <c r="CH62" i="4"/>
  <c r="CE25" i="4"/>
  <c r="CD47" i="4"/>
  <c r="CE46" i="4"/>
  <c r="CE44" i="4"/>
  <c r="CE29" i="4"/>
  <c r="CF42" i="4"/>
  <c r="CG37" i="4"/>
  <c r="CH37" i="4" s="1"/>
  <c r="CE36" i="4"/>
  <c r="CH27" i="4"/>
  <c r="CE38" i="4"/>
  <c r="CG40" i="4"/>
  <c r="CE26" i="4"/>
  <c r="CI28" i="4"/>
  <c r="CE30" i="4"/>
  <c r="CE23" i="4"/>
  <c r="AC78" i="2" l="1"/>
  <c r="AC77" i="2" s="1"/>
  <c r="DW80" i="1"/>
  <c r="DW87" i="1" s="1"/>
  <c r="DW95" i="1" s="1"/>
  <c r="CP87" i="1"/>
  <c r="CQ80" i="1"/>
  <c r="CN79" i="4"/>
  <c r="Y72" i="2"/>
  <c r="Y71" i="2" s="1"/>
  <c r="DR85" i="1"/>
  <c r="DR93" i="1" s="1"/>
  <c r="W74" i="2"/>
  <c r="W73" i="2" s="1"/>
  <c r="DP86" i="1"/>
  <c r="DP94" i="1" s="1"/>
  <c r="AD76" i="2"/>
  <c r="AD75" i="2" s="1"/>
  <c r="DW88" i="1"/>
  <c r="DW96" i="1" s="1"/>
  <c r="DX78" i="1"/>
  <c r="CO77" i="4"/>
  <c r="CR78" i="1"/>
  <c r="CR88" i="1" s="1"/>
  <c r="DV65" i="1"/>
  <c r="AC63" i="2" s="1"/>
  <c r="X52" i="4"/>
  <c r="V53" i="1"/>
  <c r="BB52" i="4"/>
  <c r="BD53" i="1" s="1"/>
  <c r="W70" i="4"/>
  <c r="U71" i="1"/>
  <c r="BA70" i="4"/>
  <c r="BC71" i="1" s="1"/>
  <c r="X50" i="4"/>
  <c r="V51" i="1"/>
  <c r="BB50" i="4"/>
  <c r="BD51" i="1" s="1"/>
  <c r="AA66" i="4"/>
  <c r="Y67" i="1"/>
  <c r="BE66" i="4"/>
  <c r="BG67" i="1" s="1"/>
  <c r="W69" i="4"/>
  <c r="U70" i="1"/>
  <c r="BA69" i="4"/>
  <c r="BC70" i="1" s="1"/>
  <c r="W68" i="4"/>
  <c r="U69" i="1"/>
  <c r="BA68" i="4"/>
  <c r="BC69" i="1" s="1"/>
  <c r="W56" i="4"/>
  <c r="U57" i="1"/>
  <c r="BA56" i="4"/>
  <c r="BC57" i="1" s="1"/>
  <c r="W71" i="4"/>
  <c r="U72" i="1"/>
  <c r="BA71" i="4"/>
  <c r="BC72" i="1" s="1"/>
  <c r="Z55" i="4"/>
  <c r="X56" i="1"/>
  <c r="BD55" i="4"/>
  <c r="BF56" i="1" s="1"/>
  <c r="CK76" i="1"/>
  <c r="CH75" i="4"/>
  <c r="CJ86" i="1"/>
  <c r="DQ76" i="1"/>
  <c r="CM74" i="1"/>
  <c r="CJ73" i="4"/>
  <c r="DS74" i="1"/>
  <c r="CL85" i="1"/>
  <c r="CM64" i="4"/>
  <c r="CP65" i="1"/>
  <c r="CF45" i="4"/>
  <c r="CE58" i="4"/>
  <c r="CE39" i="4"/>
  <c r="CF63" i="4"/>
  <c r="CG63" i="4" s="1"/>
  <c r="CI62" i="4"/>
  <c r="CF25" i="4"/>
  <c r="CG42" i="4"/>
  <c r="CF46" i="4"/>
  <c r="CF29" i="4"/>
  <c r="CF44" i="4"/>
  <c r="CE47" i="4"/>
  <c r="CF36" i="4"/>
  <c r="CI37" i="4"/>
  <c r="CI27" i="4"/>
  <c r="CF23" i="4"/>
  <c r="CH40" i="4"/>
  <c r="CF38" i="4"/>
  <c r="CF26" i="4"/>
  <c r="CF30" i="4"/>
  <c r="CJ28" i="4"/>
  <c r="AD78" i="2" l="1"/>
  <c r="AD77" i="2" s="1"/>
  <c r="DX80" i="1"/>
  <c r="DX87" i="1" s="1"/>
  <c r="DX95" i="1" s="1"/>
  <c r="CQ87" i="1"/>
  <c r="CR80" i="1"/>
  <c r="CO79" i="4"/>
  <c r="AE76" i="2"/>
  <c r="AE75" i="2" s="1"/>
  <c r="DX88" i="1"/>
  <c r="DX96" i="1" s="1"/>
  <c r="X74" i="2"/>
  <c r="X73" i="2" s="1"/>
  <c r="DQ86" i="1"/>
  <c r="DQ94" i="1" s="1"/>
  <c r="Z72" i="2"/>
  <c r="Z71" i="2" s="1"/>
  <c r="DS85" i="1"/>
  <c r="DS93" i="1" s="1"/>
  <c r="DY78" i="1"/>
  <c r="CP77" i="4"/>
  <c r="CS78" i="1"/>
  <c r="CS88" i="1" s="1"/>
  <c r="DW65" i="1"/>
  <c r="AD63" i="2" s="1"/>
  <c r="Y50" i="4"/>
  <c r="W51" i="1"/>
  <c r="BC50" i="4"/>
  <c r="BE51" i="1" s="1"/>
  <c r="X69" i="4"/>
  <c r="V70" i="1"/>
  <c r="BB69" i="4"/>
  <c r="BD70" i="1" s="1"/>
  <c r="X56" i="4"/>
  <c r="V57" i="1"/>
  <c r="BB56" i="4"/>
  <c r="BD57" i="1" s="1"/>
  <c r="X70" i="4"/>
  <c r="V71" i="1"/>
  <c r="BB70" i="4"/>
  <c r="BD71" i="1" s="1"/>
  <c r="X71" i="4"/>
  <c r="V72" i="1"/>
  <c r="BB71" i="4"/>
  <c r="BD72" i="1" s="1"/>
  <c r="X68" i="4"/>
  <c r="V69" i="1"/>
  <c r="BB68" i="4"/>
  <c r="BD69" i="1" s="1"/>
  <c r="Y52" i="4"/>
  <c r="W53" i="1"/>
  <c r="BC52" i="4"/>
  <c r="BE53" i="1" s="1"/>
  <c r="AB66" i="4"/>
  <c r="Z67" i="1"/>
  <c r="BF66" i="4"/>
  <c r="BH67" i="1" s="1"/>
  <c r="AA55" i="4"/>
  <c r="Y56" i="1"/>
  <c r="BE55" i="4"/>
  <c r="BG56" i="1" s="1"/>
  <c r="CL76" i="1"/>
  <c r="CI75" i="4"/>
  <c r="DR76" i="1"/>
  <c r="CK86" i="1"/>
  <c r="CN74" i="1"/>
  <c r="DT74" i="1"/>
  <c r="CM85" i="1"/>
  <c r="CK73" i="4"/>
  <c r="CN64" i="4"/>
  <c r="CQ65" i="1"/>
  <c r="CG45" i="4"/>
  <c r="CF58" i="4"/>
  <c r="CF39" i="4"/>
  <c r="CH42" i="4"/>
  <c r="CI42" i="4" s="1"/>
  <c r="CH63" i="4"/>
  <c r="CJ62" i="4"/>
  <c r="CG25" i="4"/>
  <c r="CF47" i="4"/>
  <c r="CG44" i="4"/>
  <c r="CG46" i="4"/>
  <c r="CG29" i="4"/>
  <c r="CJ37" i="4"/>
  <c r="CG36" i="4"/>
  <c r="CJ27" i="4"/>
  <c r="CG23" i="4"/>
  <c r="CI40" i="4"/>
  <c r="CG38" i="4"/>
  <c r="CG30" i="4"/>
  <c r="CG26" i="4"/>
  <c r="CK28" i="4"/>
  <c r="AE78" i="2" l="1"/>
  <c r="AE77" i="2" s="1"/>
  <c r="DY80" i="1"/>
  <c r="DY87" i="1" s="1"/>
  <c r="DY95" i="1" s="1"/>
  <c r="CR87" i="1"/>
  <c r="CS80" i="1"/>
  <c r="CP79" i="4"/>
  <c r="AA72" i="2"/>
  <c r="AA71" i="2" s="1"/>
  <c r="DT85" i="1"/>
  <c r="DT93" i="1" s="1"/>
  <c r="Y74" i="2"/>
  <c r="Y73" i="2" s="1"/>
  <c r="DR86" i="1"/>
  <c r="DR94" i="1" s="1"/>
  <c r="AF76" i="2"/>
  <c r="AF75" i="2" s="1"/>
  <c r="DY88" i="1"/>
  <c r="DY96" i="1" s="1"/>
  <c r="DZ78" i="1"/>
  <c r="CQ77" i="4"/>
  <c r="CT78" i="1"/>
  <c r="CT88" i="1" s="1"/>
  <c r="DX65" i="1"/>
  <c r="AE63" i="2" s="1"/>
  <c r="Z52" i="4"/>
  <c r="X53" i="1"/>
  <c r="BD52" i="4"/>
  <c r="BF53" i="1" s="1"/>
  <c r="Y70" i="4"/>
  <c r="W71" i="1"/>
  <c r="BC70" i="4"/>
  <c r="BE71" i="1" s="1"/>
  <c r="Z50" i="4"/>
  <c r="X51" i="1"/>
  <c r="BD50" i="4"/>
  <c r="BF51" i="1" s="1"/>
  <c r="Y68" i="4"/>
  <c r="W69" i="1"/>
  <c r="BC68" i="4"/>
  <c r="BE69" i="1" s="1"/>
  <c r="Y56" i="4"/>
  <c r="W57" i="1"/>
  <c r="BC56" i="4"/>
  <c r="BE57" i="1" s="1"/>
  <c r="Y69" i="4"/>
  <c r="W70" i="1"/>
  <c r="BC69" i="4"/>
  <c r="BE70" i="1" s="1"/>
  <c r="AC66" i="4"/>
  <c r="AA67" i="1"/>
  <c r="BG66" i="4"/>
  <c r="BI67" i="1" s="1"/>
  <c r="AB55" i="4"/>
  <c r="Z56" i="1"/>
  <c r="BF55" i="4"/>
  <c r="BH56" i="1" s="1"/>
  <c r="Y71" i="4"/>
  <c r="W72" i="1"/>
  <c r="BC71" i="4"/>
  <c r="BE72" i="1" s="1"/>
  <c r="CM76" i="1"/>
  <c r="CJ75" i="4"/>
  <c r="DS76" i="1"/>
  <c r="CL86" i="1"/>
  <c r="CL73" i="4"/>
  <c r="CO74" i="1"/>
  <c r="CN85" i="1"/>
  <c r="DU74" i="1"/>
  <c r="CO64" i="4"/>
  <c r="CR65" i="1"/>
  <c r="CH45" i="4"/>
  <c r="CG58" i="4"/>
  <c r="CG39" i="4"/>
  <c r="CK62" i="4"/>
  <c r="CI63" i="4"/>
  <c r="CH25" i="4"/>
  <c r="CH29" i="4"/>
  <c r="CH46" i="4"/>
  <c r="CH44" i="4"/>
  <c r="CG47" i="4"/>
  <c r="CH36" i="4"/>
  <c r="CJ42" i="4"/>
  <c r="CK37" i="4"/>
  <c r="CL28" i="4"/>
  <c r="CK27" i="4"/>
  <c r="CH23" i="4"/>
  <c r="CH38" i="4"/>
  <c r="CJ40" i="4"/>
  <c r="CH30" i="4"/>
  <c r="CH26" i="4"/>
  <c r="AF78" i="2" l="1"/>
  <c r="AF77" i="2" s="1"/>
  <c r="DZ80" i="1"/>
  <c r="DZ87" i="1" s="1"/>
  <c r="DZ95" i="1" s="1"/>
  <c r="CS87" i="1"/>
  <c r="CT80" i="1"/>
  <c r="CQ79" i="4"/>
  <c r="AB72" i="2"/>
  <c r="AB71" i="2" s="1"/>
  <c r="DU85" i="1"/>
  <c r="DU93" i="1" s="1"/>
  <c r="Z74" i="2"/>
  <c r="Z73" i="2" s="1"/>
  <c r="DS86" i="1"/>
  <c r="DS94" i="1" s="1"/>
  <c r="AG76" i="2"/>
  <c r="AG75" i="2" s="1"/>
  <c r="DZ88" i="1"/>
  <c r="DZ96" i="1" s="1"/>
  <c r="EA78" i="1"/>
  <c r="CR77" i="4"/>
  <c r="CV78" i="1" s="1"/>
  <c r="CV88" i="1" s="1"/>
  <c r="CU78" i="1"/>
  <c r="CU88" i="1" s="1"/>
  <c r="DY65" i="1"/>
  <c r="AF63" i="2" s="1"/>
  <c r="AA52" i="4"/>
  <c r="Y53" i="1"/>
  <c r="BE52" i="4"/>
  <c r="BG53" i="1" s="1"/>
  <c r="AD66" i="4"/>
  <c r="AB67" i="1"/>
  <c r="BH66" i="4"/>
  <c r="BJ67" i="1" s="1"/>
  <c r="Z56" i="4"/>
  <c r="X57" i="1"/>
  <c r="BD56" i="4"/>
  <c r="BF57" i="1" s="1"/>
  <c r="Z71" i="4"/>
  <c r="X72" i="1"/>
  <c r="BD71" i="4"/>
  <c r="BF72" i="1" s="1"/>
  <c r="Z70" i="4"/>
  <c r="X71" i="1"/>
  <c r="BD70" i="4"/>
  <c r="BF71" i="1" s="1"/>
  <c r="Z69" i="4"/>
  <c r="X70" i="1"/>
  <c r="BD69" i="4"/>
  <c r="BF70" i="1" s="1"/>
  <c r="AC55" i="4"/>
  <c r="AA56" i="1"/>
  <c r="BG55" i="4"/>
  <c r="BI56" i="1" s="1"/>
  <c r="Z68" i="4"/>
  <c r="X69" i="1"/>
  <c r="BD68" i="4"/>
  <c r="BF69" i="1" s="1"/>
  <c r="AA50" i="4"/>
  <c r="Y51" i="1"/>
  <c r="BE50" i="4"/>
  <c r="BG51" i="1" s="1"/>
  <c r="CN76" i="1"/>
  <c r="CK75" i="4"/>
  <c r="DT76" i="1"/>
  <c r="CM86" i="1"/>
  <c r="CO85" i="1"/>
  <c r="DV74" i="1"/>
  <c r="CP74" i="1"/>
  <c r="CM73" i="4"/>
  <c r="CP64" i="4"/>
  <c r="CS65" i="1"/>
  <c r="CI45" i="4"/>
  <c r="CH58" i="4"/>
  <c r="CH39" i="4"/>
  <c r="CL62" i="4"/>
  <c r="CJ63" i="4"/>
  <c r="CI25" i="4"/>
  <c r="CK42" i="4"/>
  <c r="CH47" i="4"/>
  <c r="CI46" i="4"/>
  <c r="CI44" i="4"/>
  <c r="CI29" i="4"/>
  <c r="CL37" i="4"/>
  <c r="CK40" i="4"/>
  <c r="CI36" i="4"/>
  <c r="CL27" i="4"/>
  <c r="CM28" i="4"/>
  <c r="CI23" i="4"/>
  <c r="CI38" i="4"/>
  <c r="CI26" i="4"/>
  <c r="CI30" i="4"/>
  <c r="AG78" i="2" l="1"/>
  <c r="AG77" i="2" s="1"/>
  <c r="EA80" i="1"/>
  <c r="EA87" i="1" s="1"/>
  <c r="EA95" i="1" s="1"/>
  <c r="CT87" i="1"/>
  <c r="CU80" i="1"/>
  <c r="CR79" i="4"/>
  <c r="CV80" i="1" s="1"/>
  <c r="AC72" i="2"/>
  <c r="AC71" i="2" s="1"/>
  <c r="DV85" i="1"/>
  <c r="DV93" i="1" s="1"/>
  <c r="AA74" i="2"/>
  <c r="AA73" i="2" s="1"/>
  <c r="DT86" i="1"/>
  <c r="DT94" i="1" s="1"/>
  <c r="AH76" i="2"/>
  <c r="AH75" i="2" s="1"/>
  <c r="EA88" i="1"/>
  <c r="EA96" i="1" s="1"/>
  <c r="EC78" i="1"/>
  <c r="EB78" i="1"/>
  <c r="DZ65" i="1"/>
  <c r="AG63" i="2" s="1"/>
  <c r="AA69" i="4"/>
  <c r="Y70" i="1"/>
  <c r="BE69" i="4"/>
  <c r="BG70" i="1" s="1"/>
  <c r="AA68" i="4"/>
  <c r="Y69" i="1"/>
  <c r="BE68" i="4"/>
  <c r="BG69" i="1" s="1"/>
  <c r="AA70" i="4"/>
  <c r="Y71" i="1"/>
  <c r="BE70" i="4"/>
  <c r="BG71" i="1" s="1"/>
  <c r="AA56" i="4"/>
  <c r="Y57" i="1"/>
  <c r="BE56" i="4"/>
  <c r="BG57" i="1" s="1"/>
  <c r="AD55" i="4"/>
  <c r="AB56" i="1"/>
  <c r="BH55" i="4"/>
  <c r="BJ56" i="1" s="1"/>
  <c r="AB50" i="4"/>
  <c r="Z51" i="1"/>
  <c r="BF50" i="4"/>
  <c r="BH51" i="1" s="1"/>
  <c r="AB52" i="4"/>
  <c r="Z53" i="1"/>
  <c r="BF52" i="4"/>
  <c r="BH53" i="1" s="1"/>
  <c r="AA71" i="4"/>
  <c r="Y72" i="1"/>
  <c r="BE71" i="4"/>
  <c r="BG72" i="1" s="1"/>
  <c r="AE66" i="4"/>
  <c r="AC67" i="1"/>
  <c r="BI66" i="4"/>
  <c r="BK67" i="1" s="1"/>
  <c r="CL75" i="4"/>
  <c r="CM75" i="4" s="1"/>
  <c r="CQ76" i="1" s="1"/>
  <c r="CO76" i="1"/>
  <c r="DU76" i="1"/>
  <c r="CN86" i="1"/>
  <c r="CQ74" i="1"/>
  <c r="CN73" i="4"/>
  <c r="CP85" i="1"/>
  <c r="DW74" i="1"/>
  <c r="CQ64" i="4"/>
  <c r="CT65" i="1"/>
  <c r="CJ45" i="4"/>
  <c r="CI58" i="4"/>
  <c r="CI39" i="4"/>
  <c r="CL42" i="4"/>
  <c r="CM42" i="4" s="1"/>
  <c r="CK63" i="4"/>
  <c r="CM62" i="4"/>
  <c r="CJ25" i="4"/>
  <c r="CJ29" i="4"/>
  <c r="CK29" i="4" s="1"/>
  <c r="CJ44" i="4"/>
  <c r="CJ46" i="4"/>
  <c r="CI47" i="4"/>
  <c r="CJ36" i="4"/>
  <c r="CM37" i="4"/>
  <c r="CL40" i="4"/>
  <c r="CN28" i="4"/>
  <c r="CM27" i="4"/>
  <c r="CJ23" i="4"/>
  <c r="CJ38" i="4"/>
  <c r="CJ30" i="4"/>
  <c r="CJ26" i="4"/>
  <c r="AH78" i="2" l="1"/>
  <c r="AH77" i="2" s="1"/>
  <c r="EC80" i="1"/>
  <c r="EC87" i="1" s="1"/>
  <c r="CV87" i="1"/>
  <c r="EB80" i="1"/>
  <c r="EB87" i="1" s="1"/>
  <c r="EB95" i="1" s="1"/>
  <c r="CU87" i="1"/>
  <c r="AB74" i="2"/>
  <c r="AB73" i="2" s="1"/>
  <c r="DU86" i="1"/>
  <c r="DU94" i="1" s="1"/>
  <c r="AD72" i="2"/>
  <c r="AD71" i="2" s="1"/>
  <c r="DW85" i="1"/>
  <c r="DW93" i="1" s="1"/>
  <c r="AI76" i="2"/>
  <c r="AI75" i="2" s="1"/>
  <c r="EB88" i="1"/>
  <c r="EB96" i="1" s="1"/>
  <c r="AJ76" i="2"/>
  <c r="AJ75" i="2" s="1"/>
  <c r="EC88" i="1"/>
  <c r="EC96" i="1" s="1"/>
  <c r="EA65" i="1"/>
  <c r="AH63" i="2" s="1"/>
  <c r="AB71" i="4"/>
  <c r="Z72" i="1"/>
  <c r="BF71" i="4"/>
  <c r="BH72" i="1" s="1"/>
  <c r="AC50" i="4"/>
  <c r="AA51" i="1"/>
  <c r="BG50" i="4"/>
  <c r="BI51" i="1" s="1"/>
  <c r="AB70" i="4"/>
  <c r="Z71" i="1"/>
  <c r="BF70" i="4"/>
  <c r="BH71" i="1" s="1"/>
  <c r="AB69" i="4"/>
  <c r="Z70" i="1"/>
  <c r="BF69" i="4"/>
  <c r="BH70" i="1" s="1"/>
  <c r="AF66" i="4"/>
  <c r="AD67" i="1"/>
  <c r="BJ66" i="4"/>
  <c r="BL67" i="1" s="1"/>
  <c r="AB68" i="4"/>
  <c r="Z69" i="1"/>
  <c r="BF68" i="4"/>
  <c r="BH69" i="1" s="1"/>
  <c r="AC52" i="4"/>
  <c r="AA53" i="1"/>
  <c r="BG52" i="4"/>
  <c r="BI53" i="1" s="1"/>
  <c r="AE55" i="4"/>
  <c r="AC56" i="1"/>
  <c r="BI55" i="4"/>
  <c r="BK56" i="1" s="1"/>
  <c r="AB56" i="4"/>
  <c r="Z57" i="1"/>
  <c r="BF56" i="4"/>
  <c r="BH57" i="1" s="1"/>
  <c r="DX76" i="1"/>
  <c r="CQ86" i="1"/>
  <c r="DV76" i="1"/>
  <c r="CO86" i="1"/>
  <c r="CP76" i="1"/>
  <c r="CN75" i="4"/>
  <c r="CR76" i="1" s="1"/>
  <c r="CO73" i="4"/>
  <c r="CR74" i="1"/>
  <c r="DX74" i="1"/>
  <c r="CQ85" i="1"/>
  <c r="CR64" i="4"/>
  <c r="CV65" i="1" s="1"/>
  <c r="CU65" i="1"/>
  <c r="CK45" i="4"/>
  <c r="CJ58" i="4"/>
  <c r="CJ39" i="4"/>
  <c r="CN62" i="4"/>
  <c r="CL63" i="4"/>
  <c r="CN42" i="4"/>
  <c r="CO42" i="4" s="1"/>
  <c r="CK25" i="4"/>
  <c r="CL29" i="4"/>
  <c r="CK46" i="4"/>
  <c r="CJ47" i="4"/>
  <c r="CK44" i="4"/>
  <c r="CM40" i="4"/>
  <c r="CK36" i="4"/>
  <c r="CN37" i="4"/>
  <c r="CN27" i="4"/>
  <c r="CK30" i="4"/>
  <c r="CO28" i="4"/>
  <c r="CK23" i="4"/>
  <c r="CK38" i="4"/>
  <c r="CK26" i="4"/>
  <c r="AI78" i="2" l="1"/>
  <c r="AI77" i="2" s="1"/>
  <c r="AJ78" i="2"/>
  <c r="AJ77" i="2" s="1"/>
  <c r="EC95" i="1"/>
  <c r="CY95" i="1" s="1"/>
  <c r="CY87" i="1"/>
  <c r="CY96" i="1"/>
  <c r="CY88" i="1"/>
  <c r="AC74" i="2"/>
  <c r="AC73" i="2" s="1"/>
  <c r="DV86" i="1"/>
  <c r="DV94" i="1" s="1"/>
  <c r="AE72" i="2"/>
  <c r="AE71" i="2" s="1"/>
  <c r="DX85" i="1"/>
  <c r="DX93" i="1" s="1"/>
  <c r="AE74" i="2"/>
  <c r="AE73" i="2" s="1"/>
  <c r="DX86" i="1"/>
  <c r="DX94" i="1" s="1"/>
  <c r="EC65" i="1"/>
  <c r="AJ63" i="2" s="1"/>
  <c r="EB65" i="1"/>
  <c r="AI63" i="2" s="1"/>
  <c r="AD52" i="4"/>
  <c r="AB53" i="1"/>
  <c r="BH52" i="4"/>
  <c r="BJ53" i="1" s="1"/>
  <c r="AC68" i="4"/>
  <c r="AA69" i="1"/>
  <c r="BG68" i="4"/>
  <c r="BI69" i="1" s="1"/>
  <c r="AC56" i="4"/>
  <c r="AA57" i="1"/>
  <c r="BG56" i="4"/>
  <c r="BI57" i="1" s="1"/>
  <c r="AG66" i="4"/>
  <c r="AE67" i="1"/>
  <c r="BK66" i="4"/>
  <c r="BM67" i="1" s="1"/>
  <c r="AC71" i="4"/>
  <c r="AA72" i="1"/>
  <c r="BG71" i="4"/>
  <c r="BI72" i="1" s="1"/>
  <c r="AC70" i="4"/>
  <c r="AA71" i="1"/>
  <c r="BG70" i="4"/>
  <c r="BI71" i="1" s="1"/>
  <c r="AC69" i="4"/>
  <c r="AA70" i="1"/>
  <c r="BG69" i="4"/>
  <c r="BI70" i="1" s="1"/>
  <c r="AD50" i="4"/>
  <c r="AB51" i="1"/>
  <c r="BH50" i="4"/>
  <c r="BJ51" i="1" s="1"/>
  <c r="AF55" i="4"/>
  <c r="AD56" i="1"/>
  <c r="BJ55" i="4"/>
  <c r="BL56" i="1" s="1"/>
  <c r="CR86" i="1"/>
  <c r="DY76" i="1"/>
  <c r="DW76" i="1"/>
  <c r="CP86" i="1"/>
  <c r="CO75" i="4"/>
  <c r="CR85" i="1"/>
  <c r="DY74" i="1"/>
  <c r="CS74" i="1"/>
  <c r="CP73" i="4"/>
  <c r="CL45" i="4"/>
  <c r="CK58" i="4"/>
  <c r="CK39" i="4"/>
  <c r="CO62" i="4"/>
  <c r="CM63" i="4"/>
  <c r="CL25" i="4"/>
  <c r="CM29" i="4"/>
  <c r="CN29" i="4" s="1"/>
  <c r="CL46" i="4"/>
  <c r="CL44" i="4"/>
  <c r="CK47" i="4"/>
  <c r="CL38" i="4"/>
  <c r="CL36" i="4"/>
  <c r="CN40" i="4"/>
  <c r="CO37" i="4"/>
  <c r="CL30" i="4"/>
  <c r="CO27" i="4"/>
  <c r="CP28" i="4"/>
  <c r="CL23" i="4"/>
  <c r="CP42" i="4"/>
  <c r="CL26" i="4"/>
  <c r="AD74" i="2" l="1"/>
  <c r="AD73" i="2" s="1"/>
  <c r="DW86" i="1"/>
  <c r="DW94" i="1" s="1"/>
  <c r="AF74" i="2"/>
  <c r="AF73" i="2" s="1"/>
  <c r="DY86" i="1"/>
  <c r="DY94" i="1" s="1"/>
  <c r="AF72" i="2"/>
  <c r="AF71" i="2" s="1"/>
  <c r="DY85" i="1"/>
  <c r="DY93" i="1" s="1"/>
  <c r="AD68" i="4"/>
  <c r="AB69" i="1"/>
  <c r="BH68" i="4"/>
  <c r="BJ69" i="1" s="1"/>
  <c r="AD71" i="4"/>
  <c r="AB72" i="1"/>
  <c r="BH71" i="4"/>
  <c r="BJ72" i="1" s="1"/>
  <c r="AD56" i="4"/>
  <c r="AB57" i="1"/>
  <c r="BH56" i="4"/>
  <c r="BJ57" i="1" s="1"/>
  <c r="AD69" i="4"/>
  <c r="AB70" i="1"/>
  <c r="BH69" i="4"/>
  <c r="BJ70" i="1" s="1"/>
  <c r="AE52" i="4"/>
  <c r="AC53" i="1"/>
  <c r="BI52" i="4"/>
  <c r="BK53" i="1" s="1"/>
  <c r="AD70" i="4"/>
  <c r="AB71" i="1"/>
  <c r="BH70" i="4"/>
  <c r="BJ71" i="1" s="1"/>
  <c r="AG55" i="4"/>
  <c r="AE56" i="1"/>
  <c r="BK55" i="4"/>
  <c r="BM56" i="1" s="1"/>
  <c r="AE50" i="4"/>
  <c r="AC51" i="1"/>
  <c r="BI50" i="4"/>
  <c r="BK51" i="1" s="1"/>
  <c r="AH66" i="4"/>
  <c r="AF67" i="1"/>
  <c r="BL66" i="4"/>
  <c r="BN67" i="1" s="1"/>
  <c r="CS76" i="1"/>
  <c r="CP75" i="4"/>
  <c r="CT74" i="1"/>
  <c r="CQ73" i="4"/>
  <c r="CU74" i="1" s="1"/>
  <c r="CS85" i="1"/>
  <c r="DZ74" i="1"/>
  <c r="CM45" i="4"/>
  <c r="CL58" i="4"/>
  <c r="CL39" i="4"/>
  <c r="CN63" i="4"/>
  <c r="CP62" i="4"/>
  <c r="CP27" i="4"/>
  <c r="CQ27" i="4" s="1"/>
  <c r="CO40" i="4"/>
  <c r="CP40" i="4" s="1"/>
  <c r="CM25" i="4"/>
  <c r="CM44" i="4"/>
  <c r="CL47" i="4"/>
  <c r="CM46" i="4"/>
  <c r="CO29" i="4"/>
  <c r="CQ28" i="4"/>
  <c r="CM36" i="4"/>
  <c r="CP37" i="4"/>
  <c r="CQ42" i="4"/>
  <c r="CM38" i="4"/>
  <c r="CM30" i="4"/>
  <c r="CM23" i="4"/>
  <c r="CM26" i="4"/>
  <c r="AG72" i="2" l="1"/>
  <c r="AG71" i="2" s="1"/>
  <c r="DZ85" i="1"/>
  <c r="DZ93" i="1" s="1"/>
  <c r="AF52" i="4"/>
  <c r="AD53" i="1"/>
  <c r="BJ52" i="4"/>
  <c r="BL53" i="1" s="1"/>
  <c r="AE56" i="4"/>
  <c r="AC57" i="1"/>
  <c r="BI56" i="4"/>
  <c r="BK57" i="1" s="1"/>
  <c r="AE68" i="4"/>
  <c r="AC69" i="1"/>
  <c r="BI68" i="4"/>
  <c r="BK69" i="1" s="1"/>
  <c r="AG67" i="1"/>
  <c r="BM66" i="4"/>
  <c r="AF50" i="4"/>
  <c r="AD51" i="1"/>
  <c r="BJ50" i="4"/>
  <c r="BL51" i="1" s="1"/>
  <c r="AE71" i="4"/>
  <c r="AC72" i="1"/>
  <c r="BI71" i="4"/>
  <c r="BK72" i="1" s="1"/>
  <c r="AH55" i="4"/>
  <c r="AF56" i="1"/>
  <c r="BL55" i="4"/>
  <c r="BN56" i="1" s="1"/>
  <c r="AE70" i="4"/>
  <c r="AC71" i="1"/>
  <c r="BI70" i="4"/>
  <c r="BK71" i="1" s="1"/>
  <c r="AE69" i="4"/>
  <c r="AC70" i="1"/>
  <c r="BI69" i="4"/>
  <c r="BK70" i="1" s="1"/>
  <c r="CT76" i="1"/>
  <c r="CQ75" i="4"/>
  <c r="DZ76" i="1"/>
  <c r="CS86" i="1"/>
  <c r="EB74" i="1"/>
  <c r="CU85" i="1"/>
  <c r="CR73" i="4"/>
  <c r="CV74" i="1" s="1"/>
  <c r="EA74" i="1"/>
  <c r="CT85" i="1"/>
  <c r="CN45" i="4"/>
  <c r="CM58" i="4"/>
  <c r="CM39" i="4"/>
  <c r="CR42" i="4"/>
  <c r="CQ62" i="4"/>
  <c r="CO63" i="4"/>
  <c r="CN25" i="4"/>
  <c r="CR28" i="4"/>
  <c r="CP29" i="4"/>
  <c r="CM47" i="4"/>
  <c r="CN44" i="4"/>
  <c r="CN46" i="4"/>
  <c r="CR27" i="4"/>
  <c r="CQ40" i="4"/>
  <c r="CQ37" i="4"/>
  <c r="CN36" i="4"/>
  <c r="CN38" i="4"/>
  <c r="CN30" i="4"/>
  <c r="CN23" i="4"/>
  <c r="CN26" i="4"/>
  <c r="AH72" i="2" l="1"/>
  <c r="AH71" i="2" s="1"/>
  <c r="EA85" i="1"/>
  <c r="EA93" i="1" s="1"/>
  <c r="AI72" i="2"/>
  <c r="AI71" i="2" s="1"/>
  <c r="EB85" i="1"/>
  <c r="EB93" i="1" s="1"/>
  <c r="AG74" i="2"/>
  <c r="AG73" i="2" s="1"/>
  <c r="DZ86" i="1"/>
  <c r="DZ94" i="1" s="1"/>
  <c r="BO66" i="4"/>
  <c r="BP66" i="4" s="1"/>
  <c r="BQ66" i="4" s="1"/>
  <c r="BR66" i="4" s="1"/>
  <c r="BO67" i="1"/>
  <c r="AG56" i="1"/>
  <c r="BM55" i="4"/>
  <c r="AF56" i="4"/>
  <c r="AD57" i="1"/>
  <c r="BJ56" i="4"/>
  <c r="BL57" i="1" s="1"/>
  <c r="AF69" i="4"/>
  <c r="AD70" i="1"/>
  <c r="BJ69" i="4"/>
  <c r="BL70" i="1" s="1"/>
  <c r="AF70" i="4"/>
  <c r="AD71" i="1"/>
  <c r="BJ70" i="4"/>
  <c r="BL71" i="1" s="1"/>
  <c r="AG52" i="4"/>
  <c r="AE53" i="1"/>
  <c r="BK52" i="4"/>
  <c r="BM53" i="1" s="1"/>
  <c r="AF68" i="4"/>
  <c r="AD69" i="1"/>
  <c r="BJ68" i="4"/>
  <c r="BL69" i="1" s="1"/>
  <c r="AF71" i="4"/>
  <c r="AD72" i="1"/>
  <c r="BJ71" i="4"/>
  <c r="BL72" i="1" s="1"/>
  <c r="AG50" i="4"/>
  <c r="AE51" i="1"/>
  <c r="BK50" i="4"/>
  <c r="BM51" i="1" s="1"/>
  <c r="CR75" i="4"/>
  <c r="CV76" i="1" s="1"/>
  <c r="CU76" i="1"/>
  <c r="EA76" i="1"/>
  <c r="CT86" i="1"/>
  <c r="CV85" i="1"/>
  <c r="EC74" i="1"/>
  <c r="CO45" i="4"/>
  <c r="CN58" i="4"/>
  <c r="CN39" i="4"/>
  <c r="CR62" i="4"/>
  <c r="CP63" i="4"/>
  <c r="CO25" i="4"/>
  <c r="CN47" i="4"/>
  <c r="CQ29" i="4"/>
  <c r="CO46" i="4"/>
  <c r="CO44" i="4"/>
  <c r="CO36" i="4"/>
  <c r="CR40" i="4"/>
  <c r="CO38" i="4"/>
  <c r="CR37" i="4"/>
  <c r="CO26" i="4"/>
  <c r="CO30" i="4"/>
  <c r="CO23" i="4"/>
  <c r="BO55" i="4" l="1"/>
  <c r="BP55" i="4" s="1"/>
  <c r="BO56" i="1"/>
  <c r="AJ72" i="2"/>
  <c r="AJ71" i="2" s="1"/>
  <c r="EC85" i="1"/>
  <c r="AH74" i="2"/>
  <c r="AH73" i="2" s="1"/>
  <c r="EA86" i="1"/>
  <c r="EA94" i="1" s="1"/>
  <c r="AG71" i="4"/>
  <c r="AE72" i="1"/>
  <c r="BK71" i="4"/>
  <c r="BM72" i="1" s="1"/>
  <c r="AH52" i="4"/>
  <c r="AF53" i="1"/>
  <c r="BL52" i="4"/>
  <c r="BN53" i="1" s="1"/>
  <c r="AG68" i="4"/>
  <c r="AE69" i="1"/>
  <c r="BK68" i="4"/>
  <c r="BM69" i="1" s="1"/>
  <c r="BS66" i="4"/>
  <c r="AH50" i="4"/>
  <c r="AF51" i="1"/>
  <c r="BL50" i="4"/>
  <c r="BN51" i="1" s="1"/>
  <c r="AG69" i="4"/>
  <c r="AE70" i="1"/>
  <c r="BK69" i="4"/>
  <c r="BM70" i="1" s="1"/>
  <c r="AG70" i="4"/>
  <c r="AE71" i="1"/>
  <c r="BK70" i="4"/>
  <c r="BM71" i="1" s="1"/>
  <c r="AG56" i="4"/>
  <c r="AE57" i="1"/>
  <c r="BK56" i="4"/>
  <c r="BM57" i="1" s="1"/>
  <c r="EB76" i="1"/>
  <c r="CU86" i="1"/>
  <c r="EC76" i="1"/>
  <c r="CV86" i="1"/>
  <c r="CP45" i="4"/>
  <c r="CO58" i="4"/>
  <c r="CO39" i="4"/>
  <c r="CQ63" i="4"/>
  <c r="CP25" i="4"/>
  <c r="CP44" i="4"/>
  <c r="CR29" i="4"/>
  <c r="CP46" i="4"/>
  <c r="CO47" i="4"/>
  <c r="CP38" i="4"/>
  <c r="CP30" i="4"/>
  <c r="CQ30" i="4" s="1"/>
  <c r="CP36" i="4"/>
  <c r="CP26" i="4"/>
  <c r="CP23" i="4"/>
  <c r="CY85" i="1" l="1"/>
  <c r="EC93" i="1"/>
  <c r="CY93" i="1" s="1"/>
  <c r="AJ74" i="2"/>
  <c r="AJ73" i="2" s="1"/>
  <c r="EC86" i="1"/>
  <c r="EC94" i="1" s="1"/>
  <c r="AI74" i="2"/>
  <c r="AI73" i="2" s="1"/>
  <c r="EB86" i="1"/>
  <c r="EB94" i="1" s="1"/>
  <c r="BQ55" i="4"/>
  <c r="AH69" i="4"/>
  <c r="AF70" i="1"/>
  <c r="BL69" i="4"/>
  <c r="BN70" i="1" s="1"/>
  <c r="AH56" i="4"/>
  <c r="AF57" i="1"/>
  <c r="BL56" i="4"/>
  <c r="BN57" i="1" s="1"/>
  <c r="AG53" i="1"/>
  <c r="BM52" i="4"/>
  <c r="AG51" i="1"/>
  <c r="BM50" i="4"/>
  <c r="AH68" i="4"/>
  <c r="AF69" i="1"/>
  <c r="BL68" i="4"/>
  <c r="BN69" i="1" s="1"/>
  <c r="BT66" i="4"/>
  <c r="AH70" i="4"/>
  <c r="AF71" i="1"/>
  <c r="BL70" i="4"/>
  <c r="BN71" i="1" s="1"/>
  <c r="AH71" i="4"/>
  <c r="AF72" i="1"/>
  <c r="BL71" i="4"/>
  <c r="BN72" i="1" s="1"/>
  <c r="CQ45" i="4"/>
  <c r="CP58" i="4"/>
  <c r="CP39" i="4"/>
  <c r="CR63" i="4"/>
  <c r="CQ25" i="4"/>
  <c r="CQ46" i="4"/>
  <c r="CP47" i="4"/>
  <c r="CQ44" i="4"/>
  <c r="CQ36" i="4"/>
  <c r="CQ38" i="4"/>
  <c r="CQ26" i="4"/>
  <c r="CR30" i="4"/>
  <c r="CQ23" i="4"/>
  <c r="CR23" i="4" s="1"/>
  <c r="BO52" i="4" l="1"/>
  <c r="BP52" i="4" s="1"/>
  <c r="BQ52" i="4" s="1"/>
  <c r="BR52" i="4" s="1"/>
  <c r="BO53" i="1"/>
  <c r="BO50" i="4"/>
  <c r="BP50" i="4" s="1"/>
  <c r="BQ50" i="4" s="1"/>
  <c r="BO51" i="1"/>
  <c r="CY94" i="1"/>
  <c r="CY86" i="1"/>
  <c r="BR55" i="4"/>
  <c r="BS55" i="4" s="1"/>
  <c r="AG69" i="1"/>
  <c r="BM68" i="4"/>
  <c r="AG71" i="1"/>
  <c r="BM70" i="4"/>
  <c r="AG72" i="1"/>
  <c r="BM71" i="4"/>
  <c r="BO72" i="1" s="1"/>
  <c r="BU66" i="4"/>
  <c r="AG57" i="1"/>
  <c r="BM56" i="4"/>
  <c r="AG70" i="1"/>
  <c r="BM69" i="4"/>
  <c r="CR45" i="4"/>
  <c r="CQ58" i="4"/>
  <c r="CQ39" i="4"/>
  <c r="CR25" i="4"/>
  <c r="CR36" i="4"/>
  <c r="CR44" i="4"/>
  <c r="CQ47" i="4"/>
  <c r="CR46" i="4"/>
  <c r="CR38" i="4"/>
  <c r="CR26" i="4"/>
  <c r="BO56" i="4" l="1"/>
  <c r="BP56" i="4" s="1"/>
  <c r="BO57" i="1"/>
  <c r="BO70" i="4"/>
  <c r="BP70" i="4" s="1"/>
  <c r="BO71" i="1"/>
  <c r="BO69" i="4"/>
  <c r="BP69" i="4" s="1"/>
  <c r="BQ69" i="4" s="1"/>
  <c r="BO70" i="1"/>
  <c r="BO68" i="4"/>
  <c r="BP68" i="4" s="1"/>
  <c r="BQ68" i="4" s="1"/>
  <c r="BO69" i="1"/>
  <c r="BS52" i="4"/>
  <c r="BT52" i="4" s="1"/>
  <c r="BT55" i="4"/>
  <c r="BR50" i="4"/>
  <c r="BO71" i="4"/>
  <c r="BV66" i="4"/>
  <c r="CR58" i="4"/>
  <c r="CR39" i="4"/>
  <c r="CR47" i="4"/>
  <c r="BU55" i="4" l="1"/>
  <c r="BR68" i="4"/>
  <c r="BS68" i="4" s="1"/>
  <c r="BT68" i="4" s="1"/>
  <c r="BR69" i="4"/>
  <c r="BS69" i="4" s="1"/>
  <c r="BT69" i="4" s="1"/>
  <c r="BQ70" i="4"/>
  <c r="BR70" i="4" s="1"/>
  <c r="BS70" i="4" s="1"/>
  <c r="BP71" i="4"/>
  <c r="BS50" i="4"/>
  <c r="BQ56" i="4"/>
  <c r="BU52" i="4"/>
  <c r="BW66" i="4"/>
  <c r="BV55" i="4" l="1"/>
  <c r="BW55" i="4" s="1"/>
  <c r="BU69" i="4"/>
  <c r="BT50" i="4"/>
  <c r="BV52" i="4"/>
  <c r="BR56" i="4"/>
  <c r="BQ71" i="4"/>
  <c r="BX66" i="4"/>
  <c r="BU68" i="4"/>
  <c r="BV68" i="4" s="1"/>
  <c r="BT70" i="4"/>
  <c r="BX55" i="4" l="1"/>
  <c r="BY55" i="4" s="1"/>
  <c r="BZ55" i="4" s="1"/>
  <c r="BV69" i="4"/>
  <c r="BW69" i="4" s="1"/>
  <c r="BX69" i="4" s="1"/>
  <c r="BY69" i="4" s="1"/>
  <c r="BW68" i="4"/>
  <c r="BS56" i="4"/>
  <c r="BU70" i="4"/>
  <c r="BV70" i="4" s="1"/>
  <c r="BW52" i="4"/>
  <c r="BY66" i="4"/>
  <c r="BU50" i="4"/>
  <c r="BR71" i="4"/>
  <c r="BZ69" i="4" l="1"/>
  <c r="BZ66" i="4"/>
  <c r="BT56" i="4"/>
  <c r="BV50" i="4"/>
  <c r="CA55" i="4"/>
  <c r="BS71" i="4"/>
  <c r="BT71" i="4" s="1"/>
  <c r="BX68" i="4"/>
  <c r="BX52" i="4"/>
  <c r="BY52" i="4" s="1"/>
  <c r="BW70" i="4"/>
  <c r="BX70" i="4" s="1"/>
  <c r="BY70" i="4" l="1"/>
  <c r="BZ70" i="4" s="1"/>
  <c r="BZ52" i="4"/>
  <c r="CA52" i="4" s="1"/>
  <c r="CB52" i="4" s="1"/>
  <c r="BU71" i="4"/>
  <c r="BV71" i="4" s="1"/>
  <c r="BU56" i="4"/>
  <c r="BY68" i="4"/>
  <c r="CA66" i="4"/>
  <c r="CA69" i="4"/>
  <c r="CB69" i="4" s="1"/>
  <c r="CC69" i="4" s="1"/>
  <c r="CB55" i="4"/>
  <c r="BW50" i="4"/>
  <c r="CA70" i="4" l="1"/>
  <c r="CB70" i="4" s="1"/>
  <c r="CB66" i="4"/>
  <c r="BW71" i="4"/>
  <c r="BX71" i="4" s="1"/>
  <c r="BX50" i="4"/>
  <c r="CD69" i="4"/>
  <c r="CE69" i="4" s="1"/>
  <c r="BV56" i="4"/>
  <c r="CC52" i="4"/>
  <c r="CD52" i="4" s="1"/>
  <c r="CC55" i="4"/>
  <c r="BZ68" i="4"/>
  <c r="CC70" i="4" l="1"/>
  <c r="CD70" i="4" s="1"/>
  <c r="CE52" i="4"/>
  <c r="CF69" i="4"/>
  <c r="CG69" i="4" s="1"/>
  <c r="CH69" i="4" s="1"/>
  <c r="BY50" i="4"/>
  <c r="CA68" i="4"/>
  <c r="CB68" i="4" s="1"/>
  <c r="BY71" i="4"/>
  <c r="CD55" i="4"/>
  <c r="CC66" i="4"/>
  <c r="BW56" i="4"/>
  <c r="CE70" i="4" l="1"/>
  <c r="CF70" i="4" s="1"/>
  <c r="CG70" i="4" s="1"/>
  <c r="CH70" i="4" s="1"/>
  <c r="CF52" i="4"/>
  <c r="CG52" i="4" s="1"/>
  <c r="CD66" i="4"/>
  <c r="BZ50" i="4"/>
  <c r="BZ71" i="4"/>
  <c r="BX56" i="4"/>
  <c r="CC68" i="4"/>
  <c r="CI69" i="4"/>
  <c r="CE55" i="4"/>
  <c r="CH52" i="4" l="1"/>
  <c r="BY56" i="4"/>
  <c r="CA71" i="4"/>
  <c r="CE66" i="4"/>
  <c r="CA50" i="4"/>
  <c r="CD68" i="4"/>
  <c r="CF55" i="4"/>
  <c r="CJ69" i="4"/>
  <c r="CI70" i="4"/>
  <c r="CJ70" i="4" s="1"/>
  <c r="CI52" i="4" l="1"/>
  <c r="CJ52" i="4" s="1"/>
  <c r="CE68" i="4"/>
  <c r="CK70" i="4"/>
  <c r="CL70" i="4" s="1"/>
  <c r="CG55" i="4"/>
  <c r="CF66" i="4"/>
  <c r="CB50" i="4"/>
  <c r="CK69" i="4"/>
  <c r="CB71" i="4"/>
  <c r="CC71" i="4" s="1"/>
  <c r="BZ56" i="4"/>
  <c r="CK52" i="4" l="1"/>
  <c r="CL52" i="4" s="1"/>
  <c r="CM52" i="4" s="1"/>
  <c r="CL69" i="4"/>
  <c r="CF68" i="4"/>
  <c r="CA56" i="4"/>
  <c r="CG66" i="4"/>
  <c r="CD71" i="4"/>
  <c r="CM70" i="4"/>
  <c r="CC50" i="4"/>
  <c r="CH55" i="4"/>
  <c r="CI55" i="4" s="1"/>
  <c r="CJ55" i="4" s="1"/>
  <c r="CK55" i="4" s="1"/>
  <c r="CL55" i="4" s="1"/>
  <c r="CM55" i="4" l="1"/>
  <c r="CN55" i="4" s="1"/>
  <c r="CN52" i="4"/>
  <c r="CG68" i="4"/>
  <c r="CH68" i="4" s="1"/>
  <c r="CI68" i="4" s="1"/>
  <c r="CJ68" i="4" s="1"/>
  <c r="CK68" i="4" s="1"/>
  <c r="CL68" i="4" s="1"/>
  <c r="CM68" i="4" s="1"/>
  <c r="CN70" i="4"/>
  <c r="CE71" i="4"/>
  <c r="CF71" i="4" s="1"/>
  <c r="CH66" i="4"/>
  <c r="CD50" i="4"/>
  <c r="CM69" i="4"/>
  <c r="CN69" i="4" s="1"/>
  <c r="CB56" i="4"/>
  <c r="CO55" i="4" l="1"/>
  <c r="CP55" i="4" s="1"/>
  <c r="CQ55" i="4" s="1"/>
  <c r="CR55" i="4" s="1"/>
  <c r="CN68" i="4"/>
  <c r="CO68" i="4" s="1"/>
  <c r="CP68" i="4" s="1"/>
  <c r="CQ68" i="4" s="1"/>
  <c r="CO52" i="4"/>
  <c r="CP52" i="4" s="1"/>
  <c r="CQ52" i="4" s="1"/>
  <c r="CR52" i="4" s="1"/>
  <c r="CO69" i="4"/>
  <c r="CP69" i="4" s="1"/>
  <c r="CO70" i="4"/>
  <c r="CC56" i="4"/>
  <c r="CI66" i="4"/>
  <c r="CJ66" i="4" s="1"/>
  <c r="CK66" i="4" s="1"/>
  <c r="CL66" i="4" s="1"/>
  <c r="CE50" i="4"/>
  <c r="CF50" i="4" s="1"/>
  <c r="CG50" i="4" s="1"/>
  <c r="CH50" i="4" s="1"/>
  <c r="CI50" i="4" s="1"/>
  <c r="CJ50" i="4" s="1"/>
  <c r="CG71" i="4"/>
  <c r="CD56" i="4" l="1"/>
  <c r="CM66" i="4"/>
  <c r="CN66" i="4" s="1"/>
  <c r="CO66" i="4" s="1"/>
  <c r="CP66" i="4" s="1"/>
  <c r="CH71" i="4"/>
  <c r="CI71" i="4" s="1"/>
  <c r="CR68" i="4"/>
  <c r="CK50" i="4"/>
  <c r="CP70" i="4"/>
  <c r="CQ70" i="4" s="1"/>
  <c r="CQ69" i="4"/>
  <c r="CR69" i="4" s="1"/>
  <c r="CL50" i="4" l="1"/>
  <c r="CQ66" i="4"/>
  <c r="CR66" i="4" s="1"/>
  <c r="CE56" i="4"/>
  <c r="CR70" i="4"/>
  <c r="CJ71" i="4"/>
  <c r="CF56" i="4" l="1"/>
  <c r="CK71" i="4"/>
  <c r="CM50" i="4"/>
  <c r="CN50" i="4" s="1"/>
  <c r="CO50" i="4" s="1"/>
  <c r="CP50" i="4" s="1"/>
  <c r="CQ50" i="4" s="1"/>
  <c r="CR50" i="4" l="1"/>
  <c r="CG56" i="4"/>
  <c r="CL71" i="4"/>
  <c r="CH56" i="4" l="1"/>
  <c r="CM71" i="4"/>
  <c r="AH41" i="4"/>
  <c r="AG41" i="4"/>
  <c r="AF41" i="4"/>
  <c r="AF31" i="4" s="1"/>
  <c r="AE41" i="4"/>
  <c r="AE31" i="4" s="1"/>
  <c r="AD41" i="4"/>
  <c r="AC41" i="4"/>
  <c r="AB41" i="4"/>
  <c r="AB31" i="4" s="1"/>
  <c r="AA41" i="4"/>
  <c r="AA31" i="4" s="1"/>
  <c r="Z41" i="4"/>
  <c r="Y41" i="4"/>
  <c r="X41" i="4"/>
  <c r="X31" i="4" s="1"/>
  <c r="W41" i="4"/>
  <c r="W31" i="4" s="1"/>
  <c r="V41" i="4"/>
  <c r="U41" i="4"/>
  <c r="U31" i="4" s="1"/>
  <c r="T41" i="4"/>
  <c r="T31" i="4" s="1"/>
  <c r="S41" i="4"/>
  <c r="S31" i="4" s="1"/>
  <c r="R41" i="4"/>
  <c r="R31" i="4" s="1"/>
  <c r="Q41" i="4"/>
  <c r="P41" i="4"/>
  <c r="P31" i="4" s="1"/>
  <c r="O41" i="4"/>
  <c r="O31" i="4" s="1"/>
  <c r="N41" i="4"/>
  <c r="M41" i="4"/>
  <c r="L41" i="4"/>
  <c r="L31" i="4" s="1"/>
  <c r="K41" i="4"/>
  <c r="K31" i="4" s="1"/>
  <c r="J41" i="4"/>
  <c r="J31" i="4" s="1"/>
  <c r="I41" i="4"/>
  <c r="H41" i="4"/>
  <c r="H31" i="4" s="1"/>
  <c r="G41" i="4"/>
  <c r="G31" i="4" s="1"/>
  <c r="F41" i="4"/>
  <c r="E41" i="4"/>
  <c r="W32" i="4" l="1"/>
  <c r="W33" i="4"/>
  <c r="H33" i="4"/>
  <c r="H32" i="4"/>
  <c r="P32" i="4"/>
  <c r="P33" i="4"/>
  <c r="X32" i="4"/>
  <c r="X33" i="4"/>
  <c r="AF32" i="4"/>
  <c r="AF33" i="4"/>
  <c r="H42" i="1"/>
  <c r="I31" i="4"/>
  <c r="P42" i="1"/>
  <c r="Q31" i="4"/>
  <c r="X42" i="1"/>
  <c r="Y31" i="4"/>
  <c r="AF42" i="1"/>
  <c r="AG31" i="4"/>
  <c r="J32" i="4"/>
  <c r="J33" i="4"/>
  <c r="R33" i="4"/>
  <c r="R32" i="4"/>
  <c r="Y42" i="1"/>
  <c r="Z31" i="4"/>
  <c r="AG42" i="1"/>
  <c r="AH31" i="4"/>
  <c r="G33" i="4"/>
  <c r="G32" i="4"/>
  <c r="AB32" i="4"/>
  <c r="AB33" i="4"/>
  <c r="O32" i="4"/>
  <c r="O33" i="4"/>
  <c r="AE32" i="4"/>
  <c r="AE33" i="4"/>
  <c r="S32" i="4"/>
  <c r="S33" i="4"/>
  <c r="AA32" i="4"/>
  <c r="AA33" i="4"/>
  <c r="T32" i="4"/>
  <c r="T33" i="4"/>
  <c r="K33" i="4"/>
  <c r="K32" i="4"/>
  <c r="L32" i="4"/>
  <c r="L33" i="4"/>
  <c r="E31" i="4"/>
  <c r="AJ41" i="4"/>
  <c r="AL42" i="1" s="1"/>
  <c r="L42" i="1"/>
  <c r="M31" i="4"/>
  <c r="U33" i="4"/>
  <c r="U32" i="4"/>
  <c r="AB42" i="1"/>
  <c r="AC31" i="4"/>
  <c r="E42" i="1"/>
  <c r="F31" i="4"/>
  <c r="M42" i="1"/>
  <c r="N31" i="4"/>
  <c r="U42" i="1"/>
  <c r="V31" i="4"/>
  <c r="AC42" i="1"/>
  <c r="AD31" i="4"/>
  <c r="J42" i="1"/>
  <c r="R42" i="1"/>
  <c r="Z42" i="1"/>
  <c r="D42" i="1"/>
  <c r="T42" i="1"/>
  <c r="K42" i="1"/>
  <c r="S42" i="1"/>
  <c r="AA42" i="1"/>
  <c r="F42" i="1"/>
  <c r="N42" i="1"/>
  <c r="V42" i="1"/>
  <c r="AD42" i="1"/>
  <c r="G42" i="1"/>
  <c r="O42" i="1"/>
  <c r="W42" i="1"/>
  <c r="AE42" i="1"/>
  <c r="I42" i="1"/>
  <c r="Q42" i="1"/>
  <c r="CI56" i="4"/>
  <c r="CN71" i="4"/>
  <c r="CO71" i="4" s="1"/>
  <c r="AL41" i="4"/>
  <c r="AN42" i="1" s="1"/>
  <c r="AP41" i="4"/>
  <c r="AR42" i="1" s="1"/>
  <c r="AT41" i="4"/>
  <c r="AV42" i="1" s="1"/>
  <c r="AX41" i="4"/>
  <c r="AZ42" i="1" s="1"/>
  <c r="BB41" i="4"/>
  <c r="BD42" i="1" s="1"/>
  <c r="BF41" i="4"/>
  <c r="BH42" i="1" s="1"/>
  <c r="BJ41" i="4"/>
  <c r="BL42" i="1" s="1"/>
  <c r="AN61" i="4"/>
  <c r="AP62" i="1" s="1"/>
  <c r="AR61" i="4"/>
  <c r="AT62" i="1" s="1"/>
  <c r="AV61" i="4"/>
  <c r="AX62" i="1" s="1"/>
  <c r="AZ61" i="4"/>
  <c r="BB62" i="1" s="1"/>
  <c r="BD61" i="4"/>
  <c r="BF62" i="1" s="1"/>
  <c r="BH61" i="4"/>
  <c r="BJ62" i="1" s="1"/>
  <c r="BL61" i="4"/>
  <c r="BN62" i="1" s="1"/>
  <c r="AM41" i="4"/>
  <c r="AO42" i="1" s="1"/>
  <c r="AQ41" i="4"/>
  <c r="AS42" i="1" s="1"/>
  <c r="AU41" i="4"/>
  <c r="AW42" i="1" s="1"/>
  <c r="AY41" i="4"/>
  <c r="BA42" i="1" s="1"/>
  <c r="BC41" i="4"/>
  <c r="BE42" i="1" s="1"/>
  <c r="BG41" i="4"/>
  <c r="BI42" i="1" s="1"/>
  <c r="BK41" i="4"/>
  <c r="BM42" i="1" s="1"/>
  <c r="AK61" i="4"/>
  <c r="AM62" i="1" s="1"/>
  <c r="AO61" i="4"/>
  <c r="AQ62" i="1" s="1"/>
  <c r="AS61" i="4"/>
  <c r="AU62" i="1" s="1"/>
  <c r="AW61" i="4"/>
  <c r="AY62" i="1" s="1"/>
  <c r="BA61" i="4"/>
  <c r="BC62" i="1" s="1"/>
  <c r="BE61" i="4"/>
  <c r="BG62" i="1" s="1"/>
  <c r="BI61" i="4"/>
  <c r="BK62" i="1" s="1"/>
  <c r="BM61" i="4"/>
  <c r="BO62" i="1" s="1"/>
  <c r="AN41" i="4"/>
  <c r="AP42" i="1" s="1"/>
  <c r="AR41" i="4"/>
  <c r="AT42" i="1" s="1"/>
  <c r="AV41" i="4"/>
  <c r="AX42" i="1" s="1"/>
  <c r="AZ41" i="4"/>
  <c r="BB42" i="1" s="1"/>
  <c r="BD41" i="4"/>
  <c r="BF42" i="1" s="1"/>
  <c r="BH41" i="4"/>
  <c r="BJ42" i="1" s="1"/>
  <c r="BL41" i="4"/>
  <c r="BN42" i="1" s="1"/>
  <c r="AL61" i="4"/>
  <c r="AN62" i="1" s="1"/>
  <c r="AP61" i="4"/>
  <c r="AR62" i="1" s="1"/>
  <c r="AT61" i="4"/>
  <c r="AV62" i="1" s="1"/>
  <c r="AX61" i="4"/>
  <c r="AZ62" i="1" s="1"/>
  <c r="BB61" i="4"/>
  <c r="BD62" i="1" s="1"/>
  <c r="BF61" i="4"/>
  <c r="BH62" i="1" s="1"/>
  <c r="BJ61" i="4"/>
  <c r="BL62" i="1" s="1"/>
  <c r="AK41" i="4"/>
  <c r="AM42" i="1" s="1"/>
  <c r="AO41" i="4"/>
  <c r="AQ42" i="1" s="1"/>
  <c r="AS41" i="4"/>
  <c r="AU42" i="1" s="1"/>
  <c r="AW41" i="4"/>
  <c r="AY42" i="1" s="1"/>
  <c r="BA41" i="4"/>
  <c r="BC42" i="1" s="1"/>
  <c r="BE41" i="4"/>
  <c r="BG42" i="1" s="1"/>
  <c r="BI41" i="4"/>
  <c r="BK42" i="1" s="1"/>
  <c r="BM41" i="4"/>
  <c r="BO42" i="1" s="1"/>
  <c r="AM61" i="4"/>
  <c r="AO62" i="1" s="1"/>
  <c r="AQ61" i="4"/>
  <c r="AS62" i="1" s="1"/>
  <c r="AU61" i="4"/>
  <c r="AW62" i="1" s="1"/>
  <c r="AY61" i="4"/>
  <c r="BA62" i="1" s="1"/>
  <c r="BC61" i="4"/>
  <c r="BE62" i="1" s="1"/>
  <c r="BG61" i="4"/>
  <c r="BI62" i="1" s="1"/>
  <c r="BK61" i="4"/>
  <c r="BM62" i="1" s="1"/>
  <c r="M32" i="4" l="1"/>
  <c r="M33" i="4"/>
  <c r="Z33" i="4"/>
  <c r="Z32" i="4"/>
  <c r="F33" i="4"/>
  <c r="F32" i="4"/>
  <c r="Q33" i="4"/>
  <c r="Q32" i="4"/>
  <c r="Y33" i="4"/>
  <c r="Y32" i="4"/>
  <c r="N33" i="4"/>
  <c r="N32" i="4"/>
  <c r="AD33" i="4"/>
  <c r="AD32" i="4"/>
  <c r="AC32" i="4"/>
  <c r="AC33" i="4"/>
  <c r="I32" i="4"/>
  <c r="I33" i="4"/>
  <c r="V32" i="4"/>
  <c r="V33" i="4"/>
  <c r="AH33" i="4"/>
  <c r="AH32" i="4"/>
  <c r="AG32" i="4"/>
  <c r="AG33" i="4"/>
  <c r="CJ56" i="4"/>
  <c r="CP71" i="4"/>
  <c r="CQ71" i="4" s="1"/>
  <c r="BO61" i="4"/>
  <c r="BO41" i="4"/>
  <c r="BR69" i="1"/>
  <c r="BS69" i="1" s="1"/>
  <c r="BR24" i="1"/>
  <c r="CR71" i="4" l="1"/>
  <c r="CK56" i="4"/>
  <c r="CL56" i="4" s="1"/>
  <c r="CM56" i="4" s="1"/>
  <c r="CS69" i="1"/>
  <c r="CK69" i="1"/>
  <c r="CC69" i="1"/>
  <c r="CZ69" i="1"/>
  <c r="G67" i="2" s="1"/>
  <c r="BP61" i="4"/>
  <c r="BP41" i="4"/>
  <c r="BU69" i="1"/>
  <c r="CG69" i="1"/>
  <c r="CO69" i="1"/>
  <c r="BY69" i="1"/>
  <c r="CT69" i="1"/>
  <c r="CP69" i="1"/>
  <c r="CL69" i="1"/>
  <c r="CH69" i="1"/>
  <c r="CD69" i="1"/>
  <c r="BZ69" i="1"/>
  <c r="BV69" i="1"/>
  <c r="CV69" i="1"/>
  <c r="CR69" i="1"/>
  <c r="CN69" i="1"/>
  <c r="CJ69" i="1"/>
  <c r="CF69" i="1"/>
  <c r="CB69" i="1"/>
  <c r="BX69" i="1"/>
  <c r="BT69" i="1"/>
  <c r="CU69" i="1"/>
  <c r="CQ69" i="1"/>
  <c r="CM69" i="1"/>
  <c r="CI69" i="1"/>
  <c r="CE69" i="1"/>
  <c r="CA69" i="1"/>
  <c r="BW69" i="1"/>
  <c r="BS24" i="1"/>
  <c r="BT24" i="1"/>
  <c r="BU24" i="1"/>
  <c r="BV24" i="1"/>
  <c r="BW24" i="1"/>
  <c r="BX24" i="1"/>
  <c r="BZ24" i="1"/>
  <c r="BY24" i="1"/>
  <c r="CA24" i="1"/>
  <c r="CB24" i="1"/>
  <c r="CD24" i="1"/>
  <c r="CC24" i="1"/>
  <c r="CE24" i="1"/>
  <c r="CF24" i="1"/>
  <c r="CG24" i="1"/>
  <c r="CH24" i="1"/>
  <c r="CI24" i="1"/>
  <c r="CJ24" i="1"/>
  <c r="CK24" i="1"/>
  <c r="CL24" i="1"/>
  <c r="CM24" i="1"/>
  <c r="CN24" i="1"/>
  <c r="CO24" i="1"/>
  <c r="CP24" i="1"/>
  <c r="CQ24" i="1"/>
  <c r="CR24" i="1"/>
  <c r="CS24" i="1"/>
  <c r="CT24" i="1"/>
  <c r="CV24" i="1"/>
  <c r="CU24" i="1"/>
  <c r="CN56" i="4" l="1"/>
  <c r="CO56" i="4" s="1"/>
  <c r="CP56" i="4" s="1"/>
  <c r="DM69" i="1"/>
  <c r="T67" i="2" s="1"/>
  <c r="DD69" i="1"/>
  <c r="K67" i="2" s="1"/>
  <c r="DT69" i="1"/>
  <c r="AA67" i="2" s="1"/>
  <c r="DE69" i="1"/>
  <c r="L67" i="2" s="1"/>
  <c r="DU69" i="1"/>
  <c r="AB67" i="2" s="1"/>
  <c r="DG69" i="1"/>
  <c r="N67" i="2" s="1"/>
  <c r="DW69" i="1"/>
  <c r="AD67" i="2" s="1"/>
  <c r="DN69" i="1"/>
  <c r="U67" i="2" s="1"/>
  <c r="DZ69" i="1"/>
  <c r="AG67" i="2" s="1"/>
  <c r="EC69" i="1"/>
  <c r="AJ67" i="2" s="1"/>
  <c r="DH69" i="1"/>
  <c r="O67" i="2" s="1"/>
  <c r="DX69" i="1"/>
  <c r="AE67" i="2" s="1"/>
  <c r="DI69" i="1"/>
  <c r="P67" i="2" s="1"/>
  <c r="DY69" i="1"/>
  <c r="AF67" i="2" s="1"/>
  <c r="DK69" i="1"/>
  <c r="R67" i="2" s="1"/>
  <c r="EA69" i="1"/>
  <c r="AH67" i="2" s="1"/>
  <c r="DL69" i="1"/>
  <c r="S67" i="2" s="1"/>
  <c r="EB69" i="1"/>
  <c r="AI67" i="2" s="1"/>
  <c r="DO69" i="1"/>
  <c r="V67" i="2" s="1"/>
  <c r="DF69" i="1"/>
  <c r="M67" i="2" s="1"/>
  <c r="DJ69" i="1"/>
  <c r="Q67" i="2" s="1"/>
  <c r="DP69" i="1"/>
  <c r="W67" i="2" s="1"/>
  <c r="DA69" i="1"/>
  <c r="H67" i="2" s="1"/>
  <c r="DQ69" i="1"/>
  <c r="X67" i="2" s="1"/>
  <c r="DC69" i="1"/>
  <c r="J67" i="2" s="1"/>
  <c r="DS69" i="1"/>
  <c r="Z67" i="2" s="1"/>
  <c r="DV69" i="1"/>
  <c r="AC67" i="2" s="1"/>
  <c r="DB69" i="1"/>
  <c r="I67" i="2" s="1"/>
  <c r="DR69" i="1"/>
  <c r="Y67" i="2" s="1"/>
  <c r="BQ41" i="4"/>
  <c r="BR41" i="4" s="1"/>
  <c r="BQ61" i="4"/>
  <c r="DY24" i="1"/>
  <c r="AF22" i="2" s="1"/>
  <c r="DQ24" i="1"/>
  <c r="X22" i="2" s="1"/>
  <c r="DM24" i="1"/>
  <c r="T22" i="2" s="1"/>
  <c r="DI24" i="1"/>
  <c r="P22" i="2" s="1"/>
  <c r="DE24" i="1"/>
  <c r="L22" i="2" s="1"/>
  <c r="DA24" i="1"/>
  <c r="H22" i="2" s="1"/>
  <c r="EB24" i="1"/>
  <c r="AI22" i="2" s="1"/>
  <c r="DX24" i="1"/>
  <c r="AE22" i="2" s="1"/>
  <c r="DP24" i="1"/>
  <c r="W22" i="2" s="1"/>
  <c r="DH24" i="1"/>
  <c r="O22" i="2" s="1"/>
  <c r="DD24" i="1"/>
  <c r="K22" i="2" s="1"/>
  <c r="CZ24" i="1"/>
  <c r="G22" i="2" s="1"/>
  <c r="DU24" i="1"/>
  <c r="AB22" i="2" s="1"/>
  <c r="EC24" i="1"/>
  <c r="AJ22" i="2" s="1"/>
  <c r="DT24" i="1"/>
  <c r="AA22" i="2" s="1"/>
  <c r="DL24" i="1"/>
  <c r="S22" i="2" s="1"/>
  <c r="EA24" i="1"/>
  <c r="AH22" i="2" s="1"/>
  <c r="DW24" i="1"/>
  <c r="AD22" i="2" s="1"/>
  <c r="DS24" i="1"/>
  <c r="Z22" i="2" s="1"/>
  <c r="DO24" i="1"/>
  <c r="V22" i="2" s="1"/>
  <c r="DJ24" i="1"/>
  <c r="Q22" i="2" s="1"/>
  <c r="DF24" i="1"/>
  <c r="M22" i="2" s="1"/>
  <c r="DC24" i="1"/>
  <c r="J22" i="2" s="1"/>
  <c r="DZ24" i="1"/>
  <c r="AG22" i="2" s="1"/>
  <c r="DV24" i="1"/>
  <c r="AC22" i="2" s="1"/>
  <c r="DR24" i="1"/>
  <c r="Y22" i="2" s="1"/>
  <c r="DN24" i="1"/>
  <c r="U22" i="2" s="1"/>
  <c r="DK24" i="1"/>
  <c r="R22" i="2" s="1"/>
  <c r="DG24" i="1"/>
  <c r="N22" i="2" s="1"/>
  <c r="DB24" i="1"/>
  <c r="I22" i="2" s="1"/>
  <c r="BM22" i="4"/>
  <c r="BO23" i="1" s="1"/>
  <c r="BL22" i="4"/>
  <c r="BN23" i="1" s="1"/>
  <c r="BK22" i="4"/>
  <c r="BM23" i="1" s="1"/>
  <c r="BJ22" i="4"/>
  <c r="BL23" i="1" s="1"/>
  <c r="BI22" i="4"/>
  <c r="BK23" i="1" s="1"/>
  <c r="BH22" i="4"/>
  <c r="BJ23" i="1" s="1"/>
  <c r="BG22" i="4"/>
  <c r="BI23" i="1" s="1"/>
  <c r="BF22" i="4"/>
  <c r="BH23" i="1" s="1"/>
  <c r="BE22" i="4"/>
  <c r="BG23" i="1" s="1"/>
  <c r="BD22" i="4"/>
  <c r="BF23" i="1" s="1"/>
  <c r="BC22" i="4"/>
  <c r="BE23" i="1" s="1"/>
  <c r="BB22" i="4"/>
  <c r="BD23" i="1" s="1"/>
  <c r="BA22" i="4"/>
  <c r="BC23" i="1" s="1"/>
  <c r="AZ22" i="4"/>
  <c r="BB23" i="1" s="1"/>
  <c r="AY22" i="4"/>
  <c r="BA23" i="1" s="1"/>
  <c r="AX22" i="4"/>
  <c r="AZ23" i="1" s="1"/>
  <c r="AW22" i="4"/>
  <c r="AY23" i="1" s="1"/>
  <c r="AV22" i="4"/>
  <c r="AX23" i="1" s="1"/>
  <c r="AU22" i="4"/>
  <c r="AW23" i="1" s="1"/>
  <c r="AT22" i="4"/>
  <c r="AV23" i="1" s="1"/>
  <c r="AS22" i="4"/>
  <c r="AU23" i="1" s="1"/>
  <c r="AR22" i="4"/>
  <c r="AT23" i="1" s="1"/>
  <c r="AQ22" i="4"/>
  <c r="AS23" i="1" s="1"/>
  <c r="AP22" i="4"/>
  <c r="AR23" i="1" s="1"/>
  <c r="AO22" i="4"/>
  <c r="AQ23" i="1" s="1"/>
  <c r="AN22" i="4"/>
  <c r="AP23" i="1" s="1"/>
  <c r="AM22" i="4"/>
  <c r="AO23" i="1" s="1"/>
  <c r="AL22" i="4"/>
  <c r="AN23" i="1" s="1"/>
  <c r="AK22" i="4"/>
  <c r="AM23" i="1" s="1"/>
  <c r="BR64" i="1"/>
  <c r="BR63" i="1"/>
  <c r="BR57" i="1"/>
  <c r="BR48" i="1"/>
  <c r="BR47" i="1"/>
  <c r="BR46" i="1"/>
  <c r="BR26" i="1"/>
  <c r="CQ56" i="4" l="1"/>
  <c r="CR56" i="4" s="1"/>
  <c r="CV57" i="1" s="1"/>
  <c r="BR31" i="1"/>
  <c r="BY31" i="1" s="1"/>
  <c r="BR42" i="1"/>
  <c r="BV42" i="1" s="1"/>
  <c r="BR27" i="1"/>
  <c r="BU27" i="1" s="1"/>
  <c r="BR38" i="1"/>
  <c r="CJ38" i="1" s="1"/>
  <c r="BR30" i="1"/>
  <c r="BU30" i="1" s="1"/>
  <c r="BR34" i="1"/>
  <c r="BR41" i="1"/>
  <c r="BW41" i="1" s="1"/>
  <c r="BR29" i="1"/>
  <c r="BW29" i="1" s="1"/>
  <c r="BR40" i="1"/>
  <c r="CB40" i="1" s="1"/>
  <c r="BR33" i="1"/>
  <c r="BR28" i="1"/>
  <c r="BU28" i="1" s="1"/>
  <c r="BR32" i="1"/>
  <c r="BR39" i="1"/>
  <c r="BS39" i="1" s="1"/>
  <c r="BR43" i="1"/>
  <c r="BZ43" i="1" s="1"/>
  <c r="BS41" i="4"/>
  <c r="BR61" i="4"/>
  <c r="BR56" i="1"/>
  <c r="BS56" i="1" s="1"/>
  <c r="BR59" i="1"/>
  <c r="BX59" i="1" s="1"/>
  <c r="BS48" i="1"/>
  <c r="BT48" i="1"/>
  <c r="BU48" i="1"/>
  <c r="BV48" i="1"/>
  <c r="BX48" i="1"/>
  <c r="BW48" i="1"/>
  <c r="BY48" i="1"/>
  <c r="BZ48" i="1"/>
  <c r="CA48" i="1"/>
  <c r="CB48" i="1"/>
  <c r="CC48" i="1"/>
  <c r="CD48" i="1"/>
  <c r="CE48" i="1"/>
  <c r="CF48" i="1"/>
  <c r="CG48" i="1"/>
  <c r="CH48" i="1"/>
  <c r="CI48" i="1"/>
  <c r="CJ48" i="1"/>
  <c r="CK48" i="1"/>
  <c r="CL48" i="1"/>
  <c r="CM48" i="1"/>
  <c r="CN48" i="1"/>
  <c r="CO48" i="1"/>
  <c r="CP48" i="1"/>
  <c r="CQ48" i="1"/>
  <c r="CR48" i="1"/>
  <c r="CS48" i="1"/>
  <c r="CT48" i="1"/>
  <c r="CU48" i="1"/>
  <c r="CV48" i="1"/>
  <c r="BR62" i="1"/>
  <c r="BR61" i="1" s="1"/>
  <c r="BR60" i="1" s="1"/>
  <c r="BR37" i="1"/>
  <c r="BU37" i="1" s="1"/>
  <c r="BR23" i="1"/>
  <c r="BR22" i="1" s="1"/>
  <c r="BR45" i="1"/>
  <c r="BR44" i="1" s="1"/>
  <c r="BS63" i="1"/>
  <c r="BT63" i="1"/>
  <c r="BU63" i="1"/>
  <c r="BV63" i="1"/>
  <c r="BW63" i="1"/>
  <c r="BX63" i="1"/>
  <c r="BZ63" i="1"/>
  <c r="BY63" i="1"/>
  <c r="CA63" i="1"/>
  <c r="CB63" i="1"/>
  <c r="CD63" i="1"/>
  <c r="CC63" i="1"/>
  <c r="CF63" i="1"/>
  <c r="CE63" i="1"/>
  <c r="CG63" i="1"/>
  <c r="CH63" i="1"/>
  <c r="CI63" i="1"/>
  <c r="CJ63" i="1"/>
  <c r="CK63" i="1"/>
  <c r="CL63" i="1"/>
  <c r="CM63" i="1"/>
  <c r="CN63" i="1"/>
  <c r="CO63" i="1"/>
  <c r="CP63" i="1"/>
  <c r="CQ63" i="1"/>
  <c r="CR63" i="1"/>
  <c r="CS63" i="1"/>
  <c r="CT63" i="1"/>
  <c r="CU63" i="1"/>
  <c r="CV63" i="1"/>
  <c r="BS47" i="1"/>
  <c r="BT47" i="1"/>
  <c r="BU47" i="1"/>
  <c r="BV47" i="1"/>
  <c r="BW47" i="1"/>
  <c r="BX47" i="1"/>
  <c r="BZ47" i="1"/>
  <c r="BY47" i="1"/>
  <c r="CA47" i="1"/>
  <c r="CC47" i="1"/>
  <c r="CB47" i="1"/>
  <c r="CD47" i="1"/>
  <c r="CE47" i="1"/>
  <c r="CF47" i="1"/>
  <c r="CG47" i="1"/>
  <c r="CH47" i="1"/>
  <c r="CI47" i="1"/>
  <c r="CJ47" i="1"/>
  <c r="CK47" i="1"/>
  <c r="CL47" i="1"/>
  <c r="CM47" i="1"/>
  <c r="CN47" i="1"/>
  <c r="CO47" i="1"/>
  <c r="CP47" i="1"/>
  <c r="CQ47" i="1"/>
  <c r="CR47" i="1"/>
  <c r="CS47" i="1"/>
  <c r="CT47" i="1"/>
  <c r="CU47" i="1"/>
  <c r="CV47" i="1"/>
  <c r="BS46" i="1"/>
  <c r="BT46" i="1"/>
  <c r="BU46" i="1"/>
  <c r="BV46" i="1"/>
  <c r="BW46" i="1"/>
  <c r="BY46" i="1"/>
  <c r="BX46" i="1"/>
  <c r="BZ46" i="1"/>
  <c r="CA46" i="1"/>
  <c r="CB46" i="1"/>
  <c r="CC46" i="1"/>
  <c r="CD46" i="1"/>
  <c r="CE46" i="1"/>
  <c r="CF46" i="1"/>
  <c r="CG46" i="1"/>
  <c r="CH46" i="1"/>
  <c r="CI46" i="1"/>
  <c r="CJ46" i="1"/>
  <c r="CK46" i="1"/>
  <c r="CL46" i="1"/>
  <c r="CM46" i="1"/>
  <c r="CN46" i="1"/>
  <c r="CO46" i="1"/>
  <c r="CP46" i="1"/>
  <c r="CQ46" i="1"/>
  <c r="CR46" i="1"/>
  <c r="CS46" i="1"/>
  <c r="CT46" i="1"/>
  <c r="CU46" i="1"/>
  <c r="CV46" i="1"/>
  <c r="BR53" i="1"/>
  <c r="CD53" i="1" s="1"/>
  <c r="BS64" i="1"/>
  <c r="BT64" i="1"/>
  <c r="BU64" i="1"/>
  <c r="BV64" i="1"/>
  <c r="BW64" i="1"/>
  <c r="BX64" i="1"/>
  <c r="BY64" i="1"/>
  <c r="BZ64" i="1"/>
  <c r="CA64" i="1"/>
  <c r="CB64" i="1"/>
  <c r="CC64" i="1"/>
  <c r="CD64" i="1"/>
  <c r="CE64" i="1"/>
  <c r="CF64" i="1"/>
  <c r="CG64" i="1"/>
  <c r="CH64" i="1"/>
  <c r="CI64" i="1"/>
  <c r="CJ64" i="1"/>
  <c r="CK64" i="1"/>
  <c r="CL64" i="1"/>
  <c r="CM64" i="1"/>
  <c r="CN64" i="1"/>
  <c r="CO64" i="1"/>
  <c r="CP64" i="1"/>
  <c r="CQ64" i="1"/>
  <c r="CR64" i="1"/>
  <c r="CS64" i="1"/>
  <c r="CT64" i="1"/>
  <c r="CU64" i="1"/>
  <c r="CV64" i="1"/>
  <c r="BS57" i="1"/>
  <c r="BT57" i="1"/>
  <c r="BU57" i="1"/>
  <c r="BV57" i="1"/>
  <c r="BW57" i="1"/>
  <c r="BX57" i="1"/>
  <c r="BY57" i="1"/>
  <c r="BZ57" i="1"/>
  <c r="CA57" i="1"/>
  <c r="CB57" i="1"/>
  <c r="CC57" i="1"/>
  <c r="CD57" i="1"/>
  <c r="CE57" i="1"/>
  <c r="CF57" i="1"/>
  <c r="CG57" i="1"/>
  <c r="CH57" i="1"/>
  <c r="CI57" i="1"/>
  <c r="CJ57" i="1"/>
  <c r="CK57" i="1"/>
  <c r="CL57" i="1"/>
  <c r="CM57" i="1"/>
  <c r="CN57" i="1"/>
  <c r="CO57" i="1"/>
  <c r="CP57" i="1"/>
  <c r="CQ57" i="1"/>
  <c r="CR57" i="1"/>
  <c r="CS57" i="1"/>
  <c r="CT57" i="1"/>
  <c r="BT42" i="1"/>
  <c r="BS26" i="1"/>
  <c r="BT26" i="1"/>
  <c r="BU26" i="1"/>
  <c r="BV26" i="1"/>
  <c r="BW26" i="1"/>
  <c r="BX26" i="1"/>
  <c r="BY26" i="1"/>
  <c r="CA26" i="1"/>
  <c r="BZ26" i="1"/>
  <c r="CB26" i="1"/>
  <c r="CC26" i="1"/>
  <c r="CD26" i="1"/>
  <c r="CE26" i="1"/>
  <c r="CF26" i="1"/>
  <c r="CG26" i="1"/>
  <c r="CH26" i="1"/>
  <c r="CI26" i="1"/>
  <c r="CJ26" i="1"/>
  <c r="CK26" i="1"/>
  <c r="CL26" i="1"/>
  <c r="CM26" i="1"/>
  <c r="CN26" i="1"/>
  <c r="CO26" i="1"/>
  <c r="CP26" i="1"/>
  <c r="CQ26" i="1"/>
  <c r="CR26" i="1"/>
  <c r="CS26" i="1"/>
  <c r="CT26" i="1"/>
  <c r="CU26" i="1"/>
  <c r="CV26" i="1"/>
  <c r="BR67" i="1"/>
  <c r="BR66" i="1" s="1"/>
  <c r="BR51" i="1"/>
  <c r="BO22" i="4"/>
  <c r="CD31" i="1" l="1"/>
  <c r="BT31" i="1"/>
  <c r="CO43" i="1"/>
  <c r="BS23" i="1"/>
  <c r="CP31" i="1"/>
  <c r="CO31" i="1"/>
  <c r="CM31" i="1"/>
  <c r="DT31" i="1" s="1"/>
  <c r="AA29" i="2" s="1"/>
  <c r="CV43" i="1"/>
  <c r="EC43" i="1" s="1"/>
  <c r="AJ41" i="2" s="1"/>
  <c r="CF43" i="1"/>
  <c r="DM43" i="1" s="1"/>
  <c r="T41" i="2" s="1"/>
  <c r="BY43" i="1"/>
  <c r="DF43" i="1" s="1"/>
  <c r="M41" i="2" s="1"/>
  <c r="BS43" i="1"/>
  <c r="CZ43" i="1" s="1"/>
  <c r="G41" i="2" s="1"/>
  <c r="CL43" i="1"/>
  <c r="DS43" i="1" s="1"/>
  <c r="Z41" i="2" s="1"/>
  <c r="CQ41" i="1"/>
  <c r="BW42" i="1"/>
  <c r="CI43" i="1"/>
  <c r="DP43" i="1" s="1"/>
  <c r="CG43" i="1"/>
  <c r="BV41" i="1"/>
  <c r="CA43" i="1"/>
  <c r="CQ43" i="1"/>
  <c r="BW43" i="1"/>
  <c r="BT40" i="1"/>
  <c r="BU42" i="1"/>
  <c r="CU57" i="1"/>
  <c r="EB57" i="1" s="1"/>
  <c r="CS41" i="1"/>
  <c r="CC41" i="1"/>
  <c r="CA41" i="1"/>
  <c r="BY27" i="1"/>
  <c r="BY40" i="1"/>
  <c r="CU43" i="1"/>
  <c r="CE43" i="1"/>
  <c r="BS42" i="1"/>
  <c r="CN43" i="1"/>
  <c r="BX43" i="1"/>
  <c r="CG39" i="1"/>
  <c r="CL31" i="1"/>
  <c r="CA39" i="1"/>
  <c r="CE31" i="1"/>
  <c r="CU31" i="1"/>
  <c r="CB31" i="1"/>
  <c r="CT31" i="1"/>
  <c r="BX31" i="1"/>
  <c r="CL40" i="1"/>
  <c r="CU59" i="1"/>
  <c r="BJ83" i="1"/>
  <c r="CC28" i="1"/>
  <c r="CT41" i="1"/>
  <c r="BU41" i="1"/>
  <c r="AY83" i="1"/>
  <c r="CL41" i="1"/>
  <c r="BS41" i="1"/>
  <c r="CK41" i="1"/>
  <c r="CJ27" i="1"/>
  <c r="CI41" i="1"/>
  <c r="AZ83" i="1"/>
  <c r="CD27" i="1"/>
  <c r="CD41" i="1"/>
  <c r="CE27" i="1"/>
  <c r="CR41" i="1"/>
  <c r="CJ41" i="1"/>
  <c r="CB41" i="1"/>
  <c r="BT41" i="1"/>
  <c r="BB83" i="1"/>
  <c r="BO83" i="1"/>
  <c r="CV27" i="1"/>
  <c r="BX27" i="1"/>
  <c r="CP41" i="1"/>
  <c r="CH41" i="1"/>
  <c r="BZ41" i="1"/>
  <c r="CQ27" i="1"/>
  <c r="BS27" i="1"/>
  <c r="CO41" i="1"/>
  <c r="CF41" i="1"/>
  <c r="BY41" i="1"/>
  <c r="BL83" i="1"/>
  <c r="CP27" i="1"/>
  <c r="CV41" i="1"/>
  <c r="CN41" i="1"/>
  <c r="CG41" i="1"/>
  <c r="BX41" i="1"/>
  <c r="BK83" i="1"/>
  <c r="CO28" i="1"/>
  <c r="CK27" i="1"/>
  <c r="CU41" i="1"/>
  <c r="CM41" i="1"/>
  <c r="CE41" i="1"/>
  <c r="AX83" i="1"/>
  <c r="BC83" i="1"/>
  <c r="BD83" i="1"/>
  <c r="BI83" i="1"/>
  <c r="AL83" i="1"/>
  <c r="BE83" i="1"/>
  <c r="BN83" i="1"/>
  <c r="BG83" i="1"/>
  <c r="BH83" i="1"/>
  <c r="BM83" i="1"/>
  <c r="AP83" i="1"/>
  <c r="AM83" i="1"/>
  <c r="AN83" i="1"/>
  <c r="AS83" i="1"/>
  <c r="AO83" i="1"/>
  <c r="AW83" i="1"/>
  <c r="BF83" i="1"/>
  <c r="AQ83" i="1"/>
  <c r="AR83" i="1"/>
  <c r="AT83" i="1"/>
  <c r="AU83" i="1"/>
  <c r="AV83" i="1"/>
  <c r="BA83" i="1"/>
  <c r="CV31" i="1"/>
  <c r="CN31" i="1"/>
  <c r="CC31" i="1"/>
  <c r="BZ40" i="1"/>
  <c r="BW39" i="1"/>
  <c r="CS31" i="1"/>
  <c r="CK31" i="1"/>
  <c r="BW31" i="1"/>
  <c r="CP39" i="1"/>
  <c r="CN30" i="1"/>
  <c r="CR31" i="1"/>
  <c r="CJ31" i="1"/>
  <c r="BV31" i="1"/>
  <c r="CM39" i="1"/>
  <c r="CC30" i="1"/>
  <c r="CQ31" i="1"/>
  <c r="CF31" i="1"/>
  <c r="BU31" i="1"/>
  <c r="CL39" i="1"/>
  <c r="CI31" i="1"/>
  <c r="CA31" i="1"/>
  <c r="BS31" i="1"/>
  <c r="BS40" i="1"/>
  <c r="CF39" i="1"/>
  <c r="CT43" i="1"/>
  <c r="CM43" i="1"/>
  <c r="CC43" i="1"/>
  <c r="BV43" i="1"/>
  <c r="CH31" i="1"/>
  <c r="BZ31" i="1"/>
  <c r="CR40" i="1"/>
  <c r="CV39" i="1"/>
  <c r="CD39" i="1"/>
  <c r="CS43" i="1"/>
  <c r="CK43" i="1"/>
  <c r="CB43" i="1"/>
  <c r="BU43" i="1"/>
  <c r="CK56" i="1"/>
  <c r="CG31" i="1"/>
  <c r="CQ40" i="1"/>
  <c r="CS39" i="1"/>
  <c r="CC39" i="1"/>
  <c r="CR43" i="1"/>
  <c r="CJ43" i="1"/>
  <c r="CD43" i="1"/>
  <c r="BT43" i="1"/>
  <c r="CE40" i="1"/>
  <c r="CN39" i="1"/>
  <c r="BV39" i="1"/>
  <c r="CP43" i="1"/>
  <c r="CH43" i="1"/>
  <c r="BV59" i="1"/>
  <c r="CT59" i="1"/>
  <c r="BU29" i="1"/>
  <c r="CO39" i="1"/>
  <c r="CE39" i="1"/>
  <c r="BU39" i="1"/>
  <c r="BS53" i="1"/>
  <c r="CK40" i="1"/>
  <c r="CU39" i="1"/>
  <c r="CK39" i="1"/>
  <c r="BY39" i="1"/>
  <c r="CI59" i="1"/>
  <c r="CF40" i="1"/>
  <c r="CT39" i="1"/>
  <c r="CH39" i="1"/>
  <c r="BX39" i="1"/>
  <c r="CH59" i="1"/>
  <c r="CP29" i="1"/>
  <c r="CL29" i="1"/>
  <c r="CK29" i="1"/>
  <c r="CH29" i="1"/>
  <c r="CD29" i="1"/>
  <c r="CC29" i="1"/>
  <c r="CT29" i="1"/>
  <c r="CA29" i="1"/>
  <c r="CF38" i="1"/>
  <c r="CS29" i="1"/>
  <c r="BV29" i="1"/>
  <c r="BW38" i="1"/>
  <c r="CR29" i="1"/>
  <c r="CJ29" i="1"/>
  <c r="CB29" i="1"/>
  <c r="BT29" i="1"/>
  <c r="CR39" i="1"/>
  <c r="CJ39" i="1"/>
  <c r="CB39" i="1"/>
  <c r="BT39" i="1"/>
  <c r="CK38" i="1"/>
  <c r="CQ29" i="1"/>
  <c r="CI29" i="1"/>
  <c r="BZ29" i="1"/>
  <c r="BS29" i="1"/>
  <c r="CQ39" i="1"/>
  <c r="CI39" i="1"/>
  <c r="BZ39" i="1"/>
  <c r="CS38" i="1"/>
  <c r="CO29" i="1"/>
  <c r="CG29" i="1"/>
  <c r="BX29" i="1"/>
  <c r="CL38" i="1"/>
  <c r="CV29" i="1"/>
  <c r="CN29" i="1"/>
  <c r="CE29" i="1"/>
  <c r="BY29" i="1"/>
  <c r="CH38" i="1"/>
  <c r="CO38" i="1"/>
  <c r="CU29" i="1"/>
  <c r="CM29" i="1"/>
  <c r="CF29" i="1"/>
  <c r="CN38" i="1"/>
  <c r="CC38" i="1"/>
  <c r="CB38" i="1"/>
  <c r="BX38" i="1"/>
  <c r="BT38" i="1"/>
  <c r="CI38" i="1"/>
  <c r="CE38" i="1"/>
  <c r="CA38" i="1"/>
  <c r="CS56" i="1"/>
  <c r="BU56" i="1"/>
  <c r="CS37" i="1"/>
  <c r="CO37" i="1"/>
  <c r="BY38" i="1"/>
  <c r="CB56" i="1"/>
  <c r="CK37" i="1"/>
  <c r="CG37" i="1"/>
  <c r="CU53" i="1"/>
  <c r="CC37" i="1"/>
  <c r="BY37" i="1"/>
  <c r="BV37" i="1"/>
  <c r="CT38" i="1"/>
  <c r="CR27" i="1"/>
  <c r="CF27" i="1"/>
  <c r="BT27" i="1"/>
  <c r="CM40" i="1"/>
  <c r="CA40" i="1"/>
  <c r="BU53" i="1"/>
  <c r="CO27" i="1"/>
  <c r="CC27" i="1"/>
  <c r="CV40" i="1"/>
  <c r="CJ40" i="1"/>
  <c r="BX40" i="1"/>
  <c r="CQ53" i="1"/>
  <c r="CN27" i="1"/>
  <c r="CB27" i="1"/>
  <c r="CU40" i="1"/>
  <c r="CI40" i="1"/>
  <c r="BW40" i="1"/>
  <c r="CP53" i="1"/>
  <c r="CT53" i="1"/>
  <c r="CM27" i="1"/>
  <c r="CA27" i="1"/>
  <c r="CT40" i="1"/>
  <c r="CH40" i="1"/>
  <c r="BV40" i="1"/>
  <c r="CM53" i="1"/>
  <c r="BR52" i="1"/>
  <c r="CL27" i="1"/>
  <c r="BZ27" i="1"/>
  <c r="CS40" i="1"/>
  <c r="CG40" i="1"/>
  <c r="BU40" i="1"/>
  <c r="CL53" i="1"/>
  <c r="CI53" i="1"/>
  <c r="CU27" i="1"/>
  <c r="CI27" i="1"/>
  <c r="BW27" i="1"/>
  <c r="CP40" i="1"/>
  <c r="CD40" i="1"/>
  <c r="CA53" i="1"/>
  <c r="BS38" i="1"/>
  <c r="CH53" i="1"/>
  <c r="CT27" i="1"/>
  <c r="CH27" i="1"/>
  <c r="BV27" i="1"/>
  <c r="CO40" i="1"/>
  <c r="CC40" i="1"/>
  <c r="BZ53" i="1"/>
  <c r="CS27" i="1"/>
  <c r="CG27" i="1"/>
  <c r="CN40" i="1"/>
  <c r="BW53" i="1"/>
  <c r="CR38" i="1"/>
  <c r="CP38" i="1"/>
  <c r="BW59" i="1"/>
  <c r="BU38" i="1"/>
  <c r="CG38" i="1"/>
  <c r="CU38" i="1"/>
  <c r="CD38" i="1"/>
  <c r="CE53" i="1"/>
  <c r="CQ38" i="1"/>
  <c r="BZ38" i="1"/>
  <c r="CM38" i="1"/>
  <c r="CV38" i="1"/>
  <c r="CS59" i="1"/>
  <c r="CG59" i="1"/>
  <c r="BU59" i="1"/>
  <c r="CR59" i="1"/>
  <c r="CF59" i="1"/>
  <c r="BT59" i="1"/>
  <c r="CQ59" i="1"/>
  <c r="CE59" i="1"/>
  <c r="BS59" i="1"/>
  <c r="CP59" i="1"/>
  <c r="CD59" i="1"/>
  <c r="BR58" i="1"/>
  <c r="CO59" i="1"/>
  <c r="CC59" i="1"/>
  <c r="CN59" i="1"/>
  <c r="CB59" i="1"/>
  <c r="CM59" i="1"/>
  <c r="CA59" i="1"/>
  <c r="CL59" i="1"/>
  <c r="BZ59" i="1"/>
  <c r="CK59" i="1"/>
  <c r="BY59" i="1"/>
  <c r="CV59" i="1"/>
  <c r="CJ59" i="1"/>
  <c r="CQ30" i="1"/>
  <c r="CF30" i="1"/>
  <c r="BT30" i="1"/>
  <c r="CR28" i="1"/>
  <c r="CF28" i="1"/>
  <c r="BT28" i="1"/>
  <c r="CR30" i="1"/>
  <c r="CE30" i="1"/>
  <c r="BS30" i="1"/>
  <c r="CQ28" i="1"/>
  <c r="CE28" i="1"/>
  <c r="BS28" i="1"/>
  <c r="CP30" i="1"/>
  <c r="CD30" i="1"/>
  <c r="CP28" i="1"/>
  <c r="CD28" i="1"/>
  <c r="CO30" i="1"/>
  <c r="CB30" i="1"/>
  <c r="CN28" i="1"/>
  <c r="CB28" i="1"/>
  <c r="BR25" i="1"/>
  <c r="CM30" i="1"/>
  <c r="CA30" i="1"/>
  <c r="CM28" i="1"/>
  <c r="BZ28" i="1"/>
  <c r="CL30" i="1"/>
  <c r="BZ30" i="1"/>
  <c r="CL28" i="1"/>
  <c r="CA28" i="1"/>
  <c r="CK30" i="1"/>
  <c r="BY30" i="1"/>
  <c r="CK28" i="1"/>
  <c r="BX28" i="1"/>
  <c r="CV30" i="1"/>
  <c r="CJ30" i="1"/>
  <c r="BX30" i="1"/>
  <c r="CV28" i="1"/>
  <c r="CJ28" i="1"/>
  <c r="BY28" i="1"/>
  <c r="CU30" i="1"/>
  <c r="CI30" i="1"/>
  <c r="BW30" i="1"/>
  <c r="CU28" i="1"/>
  <c r="CI28" i="1"/>
  <c r="BW28" i="1"/>
  <c r="BV38" i="1"/>
  <c r="CT30" i="1"/>
  <c r="CH30" i="1"/>
  <c r="BV30" i="1"/>
  <c r="CT28" i="1"/>
  <c r="CH28" i="1"/>
  <c r="BV28" i="1"/>
  <c r="CS30" i="1"/>
  <c r="CG30" i="1"/>
  <c r="CS28" i="1"/>
  <c r="CG28" i="1"/>
  <c r="BR55" i="1"/>
  <c r="CV37" i="1"/>
  <c r="CR37" i="1"/>
  <c r="CN37" i="1"/>
  <c r="CJ37" i="1"/>
  <c r="CF37" i="1"/>
  <c r="CB37" i="1"/>
  <c r="BX37" i="1"/>
  <c r="BT37" i="1"/>
  <c r="CP56" i="1"/>
  <c r="CH56" i="1"/>
  <c r="BZ56" i="1"/>
  <c r="BR36" i="1"/>
  <c r="BR35" i="1" s="1"/>
  <c r="CU37" i="1"/>
  <c r="CQ37" i="1"/>
  <c r="CM37" i="1"/>
  <c r="CI37" i="1"/>
  <c r="CE37" i="1"/>
  <c r="CA37" i="1"/>
  <c r="BW37" i="1"/>
  <c r="BS37" i="1"/>
  <c r="CO56" i="1"/>
  <c r="CF56" i="1"/>
  <c r="BY56" i="1"/>
  <c r="CT37" i="1"/>
  <c r="CP37" i="1"/>
  <c r="CL37" i="1"/>
  <c r="CH37" i="1"/>
  <c r="CD37" i="1"/>
  <c r="BZ37" i="1"/>
  <c r="CT56" i="1"/>
  <c r="CL56" i="1"/>
  <c r="CD56" i="1"/>
  <c r="BV56" i="1"/>
  <c r="BT41" i="4"/>
  <c r="DG26" i="1"/>
  <c r="N24" i="2" s="1"/>
  <c r="BS61" i="4"/>
  <c r="BW62" i="1" s="1"/>
  <c r="EC26" i="1"/>
  <c r="AJ24" i="2" s="1"/>
  <c r="DY26" i="1"/>
  <c r="AF24" i="2" s="1"/>
  <c r="DU26" i="1"/>
  <c r="AB24" i="2" s="1"/>
  <c r="DQ26" i="1"/>
  <c r="X24" i="2" s="1"/>
  <c r="DM26" i="1"/>
  <c r="T24" i="2" s="1"/>
  <c r="DI26" i="1"/>
  <c r="P24" i="2" s="1"/>
  <c r="DE26" i="1"/>
  <c r="L24" i="2" s="1"/>
  <c r="DA26" i="1"/>
  <c r="H24" i="2" s="1"/>
  <c r="DB37" i="1"/>
  <c r="I35" i="2" s="1"/>
  <c r="EB26" i="1"/>
  <c r="AI24" i="2" s="1"/>
  <c r="DX26" i="1"/>
  <c r="AE24" i="2" s="1"/>
  <c r="DT26" i="1"/>
  <c r="AA24" i="2" s="1"/>
  <c r="DP26" i="1"/>
  <c r="W24" i="2" s="1"/>
  <c r="DL26" i="1"/>
  <c r="S24" i="2" s="1"/>
  <c r="DD26" i="1"/>
  <c r="K24" i="2" s="1"/>
  <c r="CZ26" i="1"/>
  <c r="G24" i="2" s="1"/>
  <c r="DG43" i="1"/>
  <c r="N41" i="2" s="1"/>
  <c r="DA42" i="1"/>
  <c r="H40" i="2" s="1"/>
  <c r="EA57" i="1"/>
  <c r="AH55" i="2" s="1"/>
  <c r="DW57" i="1"/>
  <c r="AD55" i="2" s="1"/>
  <c r="DS57" i="1"/>
  <c r="Z55" i="2" s="1"/>
  <c r="DO57" i="1"/>
  <c r="V55" i="2" s="1"/>
  <c r="DK57" i="1"/>
  <c r="R55" i="2" s="1"/>
  <c r="DG57" i="1"/>
  <c r="N55" i="2" s="1"/>
  <c r="DC57" i="1"/>
  <c r="J55" i="2" s="1"/>
  <c r="DE59" i="1"/>
  <c r="EC64" i="1"/>
  <c r="AJ62" i="2" s="1"/>
  <c r="DY64" i="1"/>
  <c r="AF62" i="2" s="1"/>
  <c r="DU64" i="1"/>
  <c r="AB62" i="2" s="1"/>
  <c r="DQ64" i="1"/>
  <c r="X62" i="2" s="1"/>
  <c r="DM64" i="1"/>
  <c r="T62" i="2" s="1"/>
  <c r="DI64" i="1"/>
  <c r="P62" i="2" s="1"/>
  <c r="DE64" i="1"/>
  <c r="L62" i="2" s="1"/>
  <c r="DA64" i="1"/>
  <c r="H62" i="2" s="1"/>
  <c r="EA46" i="1"/>
  <c r="AH44" i="2" s="1"/>
  <c r="DW46" i="1"/>
  <c r="AD44" i="2" s="1"/>
  <c r="DS46" i="1"/>
  <c r="Z44" i="2" s="1"/>
  <c r="DO46" i="1"/>
  <c r="V44" i="2" s="1"/>
  <c r="DK46" i="1"/>
  <c r="R44" i="2" s="1"/>
  <c r="DG46" i="1"/>
  <c r="N44" i="2" s="1"/>
  <c r="DD41" i="1"/>
  <c r="K39" i="2" s="1"/>
  <c r="DZ57" i="1"/>
  <c r="AG55" i="2" s="1"/>
  <c r="DV57" i="1"/>
  <c r="AC55" i="2" s="1"/>
  <c r="DR57" i="1"/>
  <c r="Y55" i="2" s="1"/>
  <c r="DN57" i="1"/>
  <c r="U55" i="2" s="1"/>
  <c r="DJ57" i="1"/>
  <c r="Q55" i="2" s="1"/>
  <c r="DF57" i="1"/>
  <c r="M55" i="2" s="1"/>
  <c r="DB57" i="1"/>
  <c r="I55" i="2" s="1"/>
  <c r="EB64" i="1"/>
  <c r="AI62" i="2" s="1"/>
  <c r="DX64" i="1"/>
  <c r="AE62" i="2" s="1"/>
  <c r="DT64" i="1"/>
  <c r="AA62" i="2" s="1"/>
  <c r="DP64" i="1"/>
  <c r="W62" i="2" s="1"/>
  <c r="DL64" i="1"/>
  <c r="S62" i="2" s="1"/>
  <c r="DH64" i="1"/>
  <c r="O62" i="2" s="1"/>
  <c r="DD64" i="1"/>
  <c r="K62" i="2" s="1"/>
  <c r="CZ64" i="1"/>
  <c r="G62" i="2" s="1"/>
  <c r="BT53" i="1"/>
  <c r="BX53" i="1"/>
  <c r="CB53" i="1"/>
  <c r="CF53" i="1"/>
  <c r="CJ53" i="1"/>
  <c r="CN53" i="1"/>
  <c r="CR53" i="1"/>
  <c r="CV53" i="1"/>
  <c r="BV53" i="1"/>
  <c r="BY53" i="1"/>
  <c r="CC53" i="1"/>
  <c r="CG53" i="1"/>
  <c r="CK53" i="1"/>
  <c r="CO53" i="1"/>
  <c r="CS53" i="1"/>
  <c r="DZ46" i="1"/>
  <c r="AG44" i="2" s="1"/>
  <c r="DV46" i="1"/>
  <c r="AC44" i="2" s="1"/>
  <c r="DR46" i="1"/>
  <c r="Y44" i="2" s="1"/>
  <c r="DN46" i="1"/>
  <c r="U44" i="2" s="1"/>
  <c r="DJ46" i="1"/>
  <c r="Q44" i="2" s="1"/>
  <c r="DE46" i="1"/>
  <c r="L44" i="2" s="1"/>
  <c r="DB46" i="1"/>
  <c r="I44" i="2" s="1"/>
  <c r="CZ56" i="1"/>
  <c r="G54" i="2" s="1"/>
  <c r="EA26" i="1"/>
  <c r="AH24" i="2" s="1"/>
  <c r="DW26" i="1"/>
  <c r="AD24" i="2" s="1"/>
  <c r="DS26" i="1"/>
  <c r="Z24" i="2" s="1"/>
  <c r="DO26" i="1"/>
  <c r="V24" i="2" s="1"/>
  <c r="DK26" i="1"/>
  <c r="R24" i="2" s="1"/>
  <c r="DH26" i="1"/>
  <c r="O24" i="2" s="1"/>
  <c r="DC26" i="1"/>
  <c r="J24" i="2" s="1"/>
  <c r="DZ26" i="1"/>
  <c r="AG24" i="2" s="1"/>
  <c r="DV26" i="1"/>
  <c r="AC24" i="2" s="1"/>
  <c r="DR26" i="1"/>
  <c r="Y24" i="2" s="1"/>
  <c r="DN26" i="1"/>
  <c r="U24" i="2" s="1"/>
  <c r="DJ26" i="1"/>
  <c r="Q24" i="2" s="1"/>
  <c r="DF26" i="1"/>
  <c r="M24" i="2" s="1"/>
  <c r="DB26" i="1"/>
  <c r="I24" i="2" s="1"/>
  <c r="DK53" i="1"/>
  <c r="DC46" i="1"/>
  <c r="J44" i="2" s="1"/>
  <c r="EA47" i="1"/>
  <c r="AH45" i="2" s="1"/>
  <c r="DW47" i="1"/>
  <c r="AD45" i="2" s="1"/>
  <c r="DS47" i="1"/>
  <c r="Z45" i="2" s="1"/>
  <c r="DO47" i="1"/>
  <c r="V45" i="2" s="1"/>
  <c r="DK47" i="1"/>
  <c r="R45" i="2" s="1"/>
  <c r="DF47" i="1"/>
  <c r="M45" i="2" s="1"/>
  <c r="DC47" i="1"/>
  <c r="J45" i="2" s="1"/>
  <c r="EC63" i="1"/>
  <c r="AJ61" i="2" s="1"/>
  <c r="DY63" i="1"/>
  <c r="AF61" i="2" s="1"/>
  <c r="DU63" i="1"/>
  <c r="AB61" i="2" s="1"/>
  <c r="DQ63" i="1"/>
  <c r="X61" i="2" s="1"/>
  <c r="DL63" i="1"/>
  <c r="S61" i="2" s="1"/>
  <c r="DI63" i="1"/>
  <c r="P61" i="2" s="1"/>
  <c r="DE63" i="1"/>
  <c r="L61" i="2" s="1"/>
  <c r="DA63" i="1"/>
  <c r="H61" i="2" s="1"/>
  <c r="EC48" i="1"/>
  <c r="AJ46" i="2" s="1"/>
  <c r="DY48" i="1"/>
  <c r="AF46" i="2" s="1"/>
  <c r="DU48" i="1"/>
  <c r="AB46" i="2" s="1"/>
  <c r="DQ48" i="1"/>
  <c r="X46" i="2" s="1"/>
  <c r="DM48" i="1"/>
  <c r="T46" i="2" s="1"/>
  <c r="DI48" i="1"/>
  <c r="P46" i="2" s="1"/>
  <c r="DD48" i="1"/>
  <c r="K46" i="2" s="1"/>
  <c r="DA48" i="1"/>
  <c r="H46" i="2" s="1"/>
  <c r="DZ47" i="1"/>
  <c r="AG45" i="2" s="1"/>
  <c r="DV47" i="1"/>
  <c r="AC45" i="2" s="1"/>
  <c r="DR47" i="1"/>
  <c r="Y45" i="2" s="1"/>
  <c r="DN47" i="1"/>
  <c r="U45" i="2" s="1"/>
  <c r="DI47" i="1"/>
  <c r="P45" i="2" s="1"/>
  <c r="DG47" i="1"/>
  <c r="N45" i="2" s="1"/>
  <c r="DB47" i="1"/>
  <c r="I45" i="2" s="1"/>
  <c r="EB63" i="1"/>
  <c r="AI61" i="2" s="1"/>
  <c r="DX63" i="1"/>
  <c r="AE61" i="2" s="1"/>
  <c r="DT63" i="1"/>
  <c r="AA61" i="2" s="1"/>
  <c r="DP63" i="1"/>
  <c r="W61" i="2" s="1"/>
  <c r="DM63" i="1"/>
  <c r="T61" i="2" s="1"/>
  <c r="DH63" i="1"/>
  <c r="O61" i="2" s="1"/>
  <c r="DD63" i="1"/>
  <c r="K61" i="2" s="1"/>
  <c r="CZ63" i="1"/>
  <c r="G61" i="2" s="1"/>
  <c r="EB48" i="1"/>
  <c r="AI46" i="2" s="1"/>
  <c r="DX48" i="1"/>
  <c r="AE46" i="2" s="1"/>
  <c r="DT48" i="1"/>
  <c r="AA46" i="2" s="1"/>
  <c r="DP48" i="1"/>
  <c r="W46" i="2" s="1"/>
  <c r="DL48" i="1"/>
  <c r="S46" i="2" s="1"/>
  <c r="DH48" i="1"/>
  <c r="O46" i="2" s="1"/>
  <c r="DE48" i="1"/>
  <c r="L46" i="2" s="1"/>
  <c r="CZ48" i="1"/>
  <c r="G46" i="2" s="1"/>
  <c r="CZ39" i="1"/>
  <c r="G37" i="2" s="1"/>
  <c r="DV43" i="1"/>
  <c r="AC41" i="2" s="1"/>
  <c r="EC57" i="1"/>
  <c r="AJ55" i="2" s="1"/>
  <c r="DY57" i="1"/>
  <c r="AF55" i="2" s="1"/>
  <c r="DU57" i="1"/>
  <c r="AB55" i="2" s="1"/>
  <c r="DQ57" i="1"/>
  <c r="X55" i="2" s="1"/>
  <c r="DM57" i="1"/>
  <c r="T55" i="2" s="1"/>
  <c r="DI57" i="1"/>
  <c r="P55" i="2" s="1"/>
  <c r="DE57" i="1"/>
  <c r="L55" i="2" s="1"/>
  <c r="DA57" i="1"/>
  <c r="H55" i="2" s="1"/>
  <c r="CV56" i="1"/>
  <c r="CR56" i="1"/>
  <c r="CN56" i="1"/>
  <c r="CJ56" i="1"/>
  <c r="CG56" i="1"/>
  <c r="CA56" i="1"/>
  <c r="BX56" i="1"/>
  <c r="BT56" i="1"/>
  <c r="EA64" i="1"/>
  <c r="AH62" i="2" s="1"/>
  <c r="DW64" i="1"/>
  <c r="AD62" i="2" s="1"/>
  <c r="DS64" i="1"/>
  <c r="Z62" i="2" s="1"/>
  <c r="DO64" i="1"/>
  <c r="V62" i="2" s="1"/>
  <c r="DK64" i="1"/>
  <c r="R62" i="2" s="1"/>
  <c r="DG64" i="1"/>
  <c r="N62" i="2" s="1"/>
  <c r="DC64" i="1"/>
  <c r="J62" i="2" s="1"/>
  <c r="DI40" i="1"/>
  <c r="P38" i="2" s="1"/>
  <c r="DC42" i="1"/>
  <c r="J40" i="2" s="1"/>
  <c r="DX57" i="1"/>
  <c r="AE55" i="2" s="1"/>
  <c r="DT57" i="1"/>
  <c r="AA55" i="2" s="1"/>
  <c r="DP57" i="1"/>
  <c r="W55" i="2" s="1"/>
  <c r="DL57" i="1"/>
  <c r="S55" i="2" s="1"/>
  <c r="DH57" i="1"/>
  <c r="O55" i="2" s="1"/>
  <c r="DD57" i="1"/>
  <c r="K55" i="2" s="1"/>
  <c r="CZ57" i="1"/>
  <c r="G55" i="2" s="1"/>
  <c r="CU56" i="1"/>
  <c r="CQ56" i="1"/>
  <c r="CM56" i="1"/>
  <c r="CI56" i="1"/>
  <c r="CE56" i="1"/>
  <c r="CC56" i="1"/>
  <c r="BW56" i="1"/>
  <c r="DZ64" i="1"/>
  <c r="AG62" i="2" s="1"/>
  <c r="DV64" i="1"/>
  <c r="AC62" i="2" s="1"/>
  <c r="DR64" i="1"/>
  <c r="Y62" i="2" s="1"/>
  <c r="DN64" i="1"/>
  <c r="U62" i="2" s="1"/>
  <c r="DJ64" i="1"/>
  <c r="Q62" i="2" s="1"/>
  <c r="DF64" i="1"/>
  <c r="M62" i="2" s="1"/>
  <c r="DB64" i="1"/>
  <c r="I62" i="2" s="1"/>
  <c r="DQ38" i="1"/>
  <c r="X36" i="2" s="1"/>
  <c r="EC46" i="1"/>
  <c r="AJ44" i="2" s="1"/>
  <c r="DY46" i="1"/>
  <c r="AF44" i="2" s="1"/>
  <c r="DU46" i="1"/>
  <c r="AB44" i="2" s="1"/>
  <c r="DQ46" i="1"/>
  <c r="X44" i="2" s="1"/>
  <c r="DM46" i="1"/>
  <c r="T44" i="2" s="1"/>
  <c r="DI46" i="1"/>
  <c r="P44" i="2" s="1"/>
  <c r="DF46" i="1"/>
  <c r="M44" i="2" s="1"/>
  <c r="DA46" i="1"/>
  <c r="H44" i="2" s="1"/>
  <c r="EC47" i="1"/>
  <c r="AJ45" i="2" s="1"/>
  <c r="DY47" i="1"/>
  <c r="AF45" i="2" s="1"/>
  <c r="DU47" i="1"/>
  <c r="AB45" i="2" s="1"/>
  <c r="DQ47" i="1"/>
  <c r="X45" i="2" s="1"/>
  <c r="DM47" i="1"/>
  <c r="T45" i="2" s="1"/>
  <c r="DJ47" i="1"/>
  <c r="Q45" i="2" s="1"/>
  <c r="DE47" i="1"/>
  <c r="L45" i="2" s="1"/>
  <c r="DA47" i="1"/>
  <c r="H45" i="2" s="1"/>
  <c r="EA63" i="1"/>
  <c r="AH61" i="2" s="1"/>
  <c r="DW63" i="1"/>
  <c r="AD61" i="2" s="1"/>
  <c r="DS63" i="1"/>
  <c r="Z61" i="2" s="1"/>
  <c r="DO63" i="1"/>
  <c r="V61" i="2" s="1"/>
  <c r="DJ63" i="1"/>
  <c r="Q61" i="2" s="1"/>
  <c r="DF63" i="1"/>
  <c r="M61" i="2" s="1"/>
  <c r="DC63" i="1"/>
  <c r="J61" i="2" s="1"/>
  <c r="EA48" i="1"/>
  <c r="AH46" i="2" s="1"/>
  <c r="DW48" i="1"/>
  <c r="AD46" i="2" s="1"/>
  <c r="DS48" i="1"/>
  <c r="Z46" i="2" s="1"/>
  <c r="DO48" i="1"/>
  <c r="V46" i="2" s="1"/>
  <c r="DK48" i="1"/>
  <c r="R46" i="2" s="1"/>
  <c r="DG48" i="1"/>
  <c r="N46" i="2" s="1"/>
  <c r="DC48" i="1"/>
  <c r="J46" i="2" s="1"/>
  <c r="EB46" i="1"/>
  <c r="AI44" i="2" s="1"/>
  <c r="DX46" i="1"/>
  <c r="AE44" i="2" s="1"/>
  <c r="DT46" i="1"/>
  <c r="AA44" i="2" s="1"/>
  <c r="DP46" i="1"/>
  <c r="W44" i="2" s="1"/>
  <c r="DL46" i="1"/>
  <c r="S44" i="2" s="1"/>
  <c r="DH46" i="1"/>
  <c r="O44" i="2" s="1"/>
  <c r="DD46" i="1"/>
  <c r="K44" i="2" s="1"/>
  <c r="CZ46" i="1"/>
  <c r="G44" i="2" s="1"/>
  <c r="EB47" i="1"/>
  <c r="AI45" i="2" s="1"/>
  <c r="DX47" i="1"/>
  <c r="AE45" i="2" s="1"/>
  <c r="DT47" i="1"/>
  <c r="AA45" i="2" s="1"/>
  <c r="DP47" i="1"/>
  <c r="W45" i="2" s="1"/>
  <c r="DL47" i="1"/>
  <c r="S45" i="2" s="1"/>
  <c r="DH47" i="1"/>
  <c r="O45" i="2" s="1"/>
  <c r="DD47" i="1"/>
  <c r="K45" i="2" s="1"/>
  <c r="CZ47" i="1"/>
  <c r="G45" i="2" s="1"/>
  <c r="DZ63" i="1"/>
  <c r="AG61" i="2" s="1"/>
  <c r="DV63" i="1"/>
  <c r="AC61" i="2" s="1"/>
  <c r="DR63" i="1"/>
  <c r="Y61" i="2" s="1"/>
  <c r="DN63" i="1"/>
  <c r="U61" i="2" s="1"/>
  <c r="DK63" i="1"/>
  <c r="R61" i="2" s="1"/>
  <c r="DG63" i="1"/>
  <c r="N61" i="2" s="1"/>
  <c r="DB63" i="1"/>
  <c r="I61" i="2" s="1"/>
  <c r="DZ48" i="1"/>
  <c r="AG46" i="2" s="1"/>
  <c r="DV48" i="1"/>
  <c r="AC46" i="2" s="1"/>
  <c r="DR48" i="1"/>
  <c r="Y46" i="2" s="1"/>
  <c r="DN48" i="1"/>
  <c r="U46" i="2" s="1"/>
  <c r="DJ48" i="1"/>
  <c r="Q46" i="2" s="1"/>
  <c r="DF48" i="1"/>
  <c r="M46" i="2" s="1"/>
  <c r="DB48" i="1"/>
  <c r="I46" i="2" s="1"/>
  <c r="DV31" i="1"/>
  <c r="AC29" i="2" s="1"/>
  <c r="DF31" i="1"/>
  <c r="M29" i="2" s="1"/>
  <c r="DA31" i="1"/>
  <c r="H29" i="2" s="1"/>
  <c r="DB30" i="1"/>
  <c r="I28" i="2" s="1"/>
  <c r="DD29" i="1"/>
  <c r="K27" i="2" s="1"/>
  <c r="DB28" i="1"/>
  <c r="I26" i="2" s="1"/>
  <c r="DB27" i="1"/>
  <c r="I25" i="2" s="1"/>
  <c r="DW31" i="1"/>
  <c r="AD29" i="2" s="1"/>
  <c r="DK31" i="1"/>
  <c r="R29" i="2" s="1"/>
  <c r="BS67" i="1"/>
  <c r="BT67" i="1"/>
  <c r="BV67" i="1"/>
  <c r="BU67" i="1"/>
  <c r="BW67" i="1"/>
  <c r="BX67" i="1"/>
  <c r="BY67" i="1"/>
  <c r="BZ67" i="1"/>
  <c r="CA67" i="1"/>
  <c r="CB67" i="1"/>
  <c r="CC67" i="1"/>
  <c r="CD67" i="1"/>
  <c r="CE67" i="1"/>
  <c r="CG67" i="1"/>
  <c r="CF67" i="1"/>
  <c r="CH67" i="1"/>
  <c r="CI67" i="1"/>
  <c r="CJ67" i="1"/>
  <c r="CK67" i="1"/>
  <c r="CL67" i="1"/>
  <c r="CM67" i="1"/>
  <c r="CN67" i="1"/>
  <c r="CO67" i="1"/>
  <c r="CP67" i="1"/>
  <c r="CQ67" i="1"/>
  <c r="CR67" i="1"/>
  <c r="CS67" i="1"/>
  <c r="CT67" i="1"/>
  <c r="CV67" i="1"/>
  <c r="CU67" i="1"/>
  <c r="BS45" i="1"/>
  <c r="BT45" i="1"/>
  <c r="BU45" i="1"/>
  <c r="BV45" i="1"/>
  <c r="BW45" i="1"/>
  <c r="BX45" i="1"/>
  <c r="BZ45" i="1"/>
  <c r="BY45" i="1"/>
  <c r="CA45" i="1"/>
  <c r="CB45" i="1"/>
  <c r="CC45" i="1"/>
  <c r="CD45" i="1"/>
  <c r="CE45" i="1"/>
  <c r="CF45" i="1"/>
  <c r="CG45" i="1"/>
  <c r="CH45" i="1"/>
  <c r="CI45" i="1"/>
  <c r="CJ45" i="1"/>
  <c r="CK45" i="1"/>
  <c r="CL45" i="1"/>
  <c r="CM45" i="1"/>
  <c r="CN45" i="1"/>
  <c r="CO45" i="1"/>
  <c r="CP45" i="1"/>
  <c r="CQ45" i="1"/>
  <c r="CR45" i="1"/>
  <c r="CS45" i="1"/>
  <c r="CT45" i="1"/>
  <c r="CU45" i="1"/>
  <c r="CV45" i="1"/>
  <c r="BS62" i="1"/>
  <c r="BT62" i="1"/>
  <c r="BU62" i="1"/>
  <c r="BV62" i="1"/>
  <c r="BR50" i="1"/>
  <c r="BS51" i="1"/>
  <c r="BT51" i="1"/>
  <c r="BU51" i="1"/>
  <c r="BV51" i="1"/>
  <c r="BW51" i="1"/>
  <c r="BX51" i="1"/>
  <c r="BY51" i="1"/>
  <c r="BZ51" i="1"/>
  <c r="CA51" i="1"/>
  <c r="CB51" i="1"/>
  <c r="CC51" i="1"/>
  <c r="CD51" i="1"/>
  <c r="CE51" i="1"/>
  <c r="CF51" i="1"/>
  <c r="CG51" i="1"/>
  <c r="CH51" i="1"/>
  <c r="CI51" i="1"/>
  <c r="CJ51" i="1"/>
  <c r="CK51" i="1"/>
  <c r="CL51" i="1"/>
  <c r="CM51" i="1"/>
  <c r="CN51" i="1"/>
  <c r="CO51" i="1"/>
  <c r="CP51" i="1"/>
  <c r="CQ51" i="1"/>
  <c r="CR51" i="1"/>
  <c r="CS51" i="1"/>
  <c r="CT51" i="1"/>
  <c r="CU51" i="1"/>
  <c r="CV51" i="1"/>
  <c r="BP22" i="4"/>
  <c r="BR54" i="1" l="1"/>
  <c r="L57" i="2"/>
  <c r="L56" i="2" s="1"/>
  <c r="AI55" i="2"/>
  <c r="R51" i="2"/>
  <c r="R50" i="2" s="1"/>
  <c r="W41" i="2"/>
  <c r="DB42" i="1"/>
  <c r="I40" i="2" s="1"/>
  <c r="DD42" i="1"/>
  <c r="K40" i="2" s="1"/>
  <c r="DA40" i="1"/>
  <c r="H38" i="2" s="1"/>
  <c r="DX41" i="1"/>
  <c r="AE39" i="2" s="1"/>
  <c r="DD43" i="1"/>
  <c r="K41" i="2" s="1"/>
  <c r="DX43" i="1"/>
  <c r="AE41" i="2" s="1"/>
  <c r="DH43" i="1"/>
  <c r="O41" i="2" s="1"/>
  <c r="DN43" i="1"/>
  <c r="U41" i="2" s="1"/>
  <c r="DC41" i="1"/>
  <c r="J39" i="2" s="1"/>
  <c r="DA28" i="1"/>
  <c r="H26" i="2" s="1"/>
  <c r="G53" i="2"/>
  <c r="DF40" i="1"/>
  <c r="M38" i="2" s="1"/>
  <c r="DF27" i="1"/>
  <c r="M25" i="2" s="1"/>
  <c r="DH41" i="1"/>
  <c r="O39" i="2" s="1"/>
  <c r="DJ41" i="1"/>
  <c r="Q39" i="2" s="1"/>
  <c r="DZ41" i="1"/>
  <c r="AG39" i="2" s="1"/>
  <c r="DL51" i="1"/>
  <c r="S49" i="2" s="1"/>
  <c r="EB45" i="1"/>
  <c r="DD45" i="1"/>
  <c r="DR67" i="1"/>
  <c r="DC67" i="1"/>
  <c r="DZ53" i="1"/>
  <c r="AG51" i="2" s="1"/>
  <c r="DY53" i="1"/>
  <c r="AF51" i="2" s="1"/>
  <c r="DV59" i="1"/>
  <c r="DF38" i="1"/>
  <c r="M36" i="2" s="1"/>
  <c r="EA29" i="1"/>
  <c r="AH27" i="2" s="1"/>
  <c r="DU30" i="1"/>
  <c r="AB28" i="2" s="1"/>
  <c r="DK51" i="1"/>
  <c r="DS45" i="1"/>
  <c r="DY67" i="1"/>
  <c r="DQ56" i="1"/>
  <c r="X54" i="2" s="1"/>
  <c r="DO37" i="1"/>
  <c r="V35" i="2" s="1"/>
  <c r="DD37" i="1"/>
  <c r="K35" i="2" s="1"/>
  <c r="DG56" i="1"/>
  <c r="N54" i="2" s="1"/>
  <c r="DU37" i="1"/>
  <c r="AB35" i="2" s="1"/>
  <c r="DC28" i="1"/>
  <c r="J26" i="2" s="1"/>
  <c r="DP28" i="1"/>
  <c r="W26" i="2" s="1"/>
  <c r="DE30" i="1"/>
  <c r="L28" i="2" s="1"/>
  <c r="DS28" i="1"/>
  <c r="Z26" i="2" s="1"/>
  <c r="DI28" i="1"/>
  <c r="P26" i="2" s="1"/>
  <c r="CZ28" i="1"/>
  <c r="G26" i="2" s="1"/>
  <c r="DY28" i="1"/>
  <c r="AF26" i="2" s="1"/>
  <c r="DG59" i="1"/>
  <c r="N57" i="2" s="1"/>
  <c r="DY59" i="1"/>
  <c r="AF57" i="2" s="1"/>
  <c r="DL53" i="1"/>
  <c r="S51" i="2" s="1"/>
  <c r="DD53" i="1"/>
  <c r="K51" i="2" s="1"/>
  <c r="DB53" i="1"/>
  <c r="DC37" i="1"/>
  <c r="J35" i="2" s="1"/>
  <c r="DV37" i="1"/>
  <c r="AC35" i="2" s="1"/>
  <c r="DE38" i="1"/>
  <c r="L36" i="2" s="1"/>
  <c r="DT29" i="1"/>
  <c r="AA27" i="2" s="1"/>
  <c r="DS38" i="1"/>
  <c r="Z36" i="2" s="1"/>
  <c r="DG29" i="1"/>
  <c r="N27" i="2" s="1"/>
  <c r="DA39" i="1"/>
  <c r="H37" i="2" s="1"/>
  <c r="DD38" i="1"/>
  <c r="K36" i="2" s="1"/>
  <c r="DS29" i="1"/>
  <c r="Z27" i="2" s="1"/>
  <c r="DB39" i="1"/>
  <c r="I37" i="2" s="1"/>
  <c r="DC39" i="1"/>
  <c r="J37" i="2" s="1"/>
  <c r="DZ39" i="1"/>
  <c r="AG37" i="2" s="1"/>
  <c r="DK39" i="1"/>
  <c r="R37" i="2" s="1"/>
  <c r="EA43" i="1"/>
  <c r="AH41" i="2" s="1"/>
  <c r="DM31" i="1"/>
  <c r="T29" i="2" s="1"/>
  <c r="DW39" i="1"/>
  <c r="AD37" i="2" s="1"/>
  <c r="EC31" i="1"/>
  <c r="AJ29" i="2" s="1"/>
  <c r="DL41" i="1"/>
  <c r="S39" i="2" s="1"/>
  <c r="DU41" i="1"/>
  <c r="AB39" i="2" s="1"/>
  <c r="EA41" i="1"/>
  <c r="AH39" i="2" s="1"/>
  <c r="EB31" i="1"/>
  <c r="AI29" i="2" s="1"/>
  <c r="DL43" i="1"/>
  <c r="S41" i="2" s="1"/>
  <c r="DI67" i="1"/>
  <c r="DT56" i="1"/>
  <c r="DV53" i="1"/>
  <c r="DU53" i="1"/>
  <c r="DT51" i="1"/>
  <c r="AA49" i="2" s="1"/>
  <c r="DZ30" i="1"/>
  <c r="AG28" i="2" s="1"/>
  <c r="DR59" i="1"/>
  <c r="Y57" i="2" s="1"/>
  <c r="DR29" i="1"/>
  <c r="Y27" i="2" s="1"/>
  <c r="EA51" i="1"/>
  <c r="EA45" i="1"/>
  <c r="AH43" i="2" s="1"/>
  <c r="AH42" i="2" s="1"/>
  <c r="DC45" i="1"/>
  <c r="DQ67" i="1"/>
  <c r="DA67" i="1"/>
  <c r="DA51" i="1"/>
  <c r="H49" i="2" s="1"/>
  <c r="DY56" i="1"/>
  <c r="AF54" i="2" s="1"/>
  <c r="EA28" i="1"/>
  <c r="AH26" i="2" s="1"/>
  <c r="DJ37" i="1"/>
  <c r="Q35" i="2" s="1"/>
  <c r="DV38" i="1"/>
  <c r="AC36" i="2" s="1"/>
  <c r="DF29" i="1"/>
  <c r="M27" i="2" s="1"/>
  <c r="DX29" i="1"/>
  <c r="AE27" i="2" s="1"/>
  <c r="DC29" i="1"/>
  <c r="J27" i="2" s="1"/>
  <c r="DF39" i="1"/>
  <c r="M37" i="2" s="1"/>
  <c r="DV39" i="1"/>
  <c r="AC37" i="2" s="1"/>
  <c r="DL40" i="1"/>
  <c r="S38" i="2" s="1"/>
  <c r="DN31" i="1"/>
  <c r="U29" i="2" s="1"/>
  <c r="DY40" i="1"/>
  <c r="AF38" i="2" s="1"/>
  <c r="CZ40" i="1"/>
  <c r="G38" i="2" s="1"/>
  <c r="DR31" i="1"/>
  <c r="Y29" i="2" s="1"/>
  <c r="EB41" i="1"/>
  <c r="AI39" i="2" s="1"/>
  <c r="DO41" i="1"/>
  <c r="V39" i="2" s="1"/>
  <c r="DH39" i="1"/>
  <c r="O37" i="2" s="1"/>
  <c r="DY38" i="1"/>
  <c r="AF36" i="2" s="1"/>
  <c r="DN53" i="1"/>
  <c r="DL37" i="1"/>
  <c r="S35" i="2" s="1"/>
  <c r="DS30" i="1"/>
  <c r="Z28" i="2" s="1"/>
  <c r="DW59" i="1"/>
  <c r="AD57" i="2" s="1"/>
  <c r="DQ39" i="1"/>
  <c r="X37" i="2" s="1"/>
  <c r="DL45" i="1"/>
  <c r="DJ67" i="1"/>
  <c r="DP56" i="1"/>
  <c r="CZ37" i="1"/>
  <c r="G35" i="2" s="1"/>
  <c r="DD28" i="1"/>
  <c r="K26" i="2" s="1"/>
  <c r="DH28" i="1"/>
  <c r="O26" i="2" s="1"/>
  <c r="DW30" i="1"/>
  <c r="AD28" i="2" s="1"/>
  <c r="DM59" i="1"/>
  <c r="T57" i="2" s="1"/>
  <c r="EA38" i="1"/>
  <c r="AH36" i="2" s="1"/>
  <c r="DI31" i="1"/>
  <c r="P29" i="2" s="1"/>
  <c r="DQ51" i="1"/>
  <c r="DG67" i="1"/>
  <c r="DW37" i="1"/>
  <c r="AD35" i="2" s="1"/>
  <c r="EC37" i="1"/>
  <c r="AJ35" i="2" s="1"/>
  <c r="EC30" i="1"/>
  <c r="AJ28" i="2" s="1"/>
  <c r="DI30" i="1"/>
  <c r="P28" i="2" s="1"/>
  <c r="DM30" i="1"/>
  <c r="T28" i="2" s="1"/>
  <c r="DN59" i="1"/>
  <c r="U57" i="2" s="1"/>
  <c r="DO53" i="1"/>
  <c r="DX53" i="1"/>
  <c r="AE51" i="2" s="1"/>
  <c r="DB56" i="1"/>
  <c r="DJ30" i="1"/>
  <c r="Q28" i="2" s="1"/>
  <c r="EB51" i="1"/>
  <c r="DT45" i="1"/>
  <c r="DN56" i="1"/>
  <c r="U54" i="2" s="1"/>
  <c r="DK37" i="1"/>
  <c r="R35" i="2" s="1"/>
  <c r="DQ37" i="1"/>
  <c r="X35" i="2" s="1"/>
  <c r="EC28" i="1"/>
  <c r="AJ26" i="2" s="1"/>
  <c r="DM28" i="1"/>
  <c r="T26" i="2" s="1"/>
  <c r="DX38" i="1"/>
  <c r="AE36" i="2" s="1"/>
  <c r="DA38" i="1"/>
  <c r="H36" i="2" s="1"/>
  <c r="CZ29" i="1"/>
  <c r="G27" i="2" s="1"/>
  <c r="DY29" i="1"/>
  <c r="AF27" i="2" s="1"/>
  <c r="DM40" i="1"/>
  <c r="T38" i="2" s="1"/>
  <c r="DW43" i="1"/>
  <c r="AD41" i="2" s="1"/>
  <c r="DZ43" i="1"/>
  <c r="AG41" i="2" s="1"/>
  <c r="DT43" i="1"/>
  <c r="AA41" i="2" s="1"/>
  <c r="DB31" i="1"/>
  <c r="I29" i="2" s="1"/>
  <c r="DU31" i="1"/>
  <c r="AB29" i="2" s="1"/>
  <c r="DN41" i="1"/>
  <c r="U39" i="2" s="1"/>
  <c r="DB41" i="1"/>
  <c r="I39" i="2" s="1"/>
  <c r="DC51" i="1"/>
  <c r="DK45" i="1"/>
  <c r="DY51" i="1"/>
  <c r="AF49" i="2" s="1"/>
  <c r="DI51" i="1"/>
  <c r="P49" i="2" s="1"/>
  <c r="DW67" i="1"/>
  <c r="DC56" i="1"/>
  <c r="J54" i="2" s="1"/>
  <c r="DW56" i="1"/>
  <c r="DD30" i="1"/>
  <c r="K28" i="2" s="1"/>
  <c r="DX28" i="1"/>
  <c r="AE26" i="2" s="1"/>
  <c r="DH59" i="1"/>
  <c r="EB38" i="1"/>
  <c r="AI36" i="2" s="1"/>
  <c r="DP53" i="1"/>
  <c r="W51" i="2" s="1"/>
  <c r="DT40" i="1"/>
  <c r="AA38" i="2" s="1"/>
  <c r="DJ38" i="1"/>
  <c r="Q36" i="2" s="1"/>
  <c r="DI41" i="1"/>
  <c r="P39" i="2" s="1"/>
  <c r="DV51" i="1"/>
  <c r="DN51" i="1"/>
  <c r="DF51" i="1"/>
  <c r="M49" i="2" s="1"/>
  <c r="DD51" i="1"/>
  <c r="K49" i="2" s="1"/>
  <c r="DZ67" i="1"/>
  <c r="DM29" i="1"/>
  <c r="T27" i="2" s="1"/>
  <c r="DZ38" i="1"/>
  <c r="AG36" i="2" s="1"/>
  <c r="DJ39" i="1"/>
  <c r="Q37" i="2" s="1"/>
  <c r="CZ42" i="1"/>
  <c r="G40" i="2" s="1"/>
  <c r="DS51" i="1"/>
  <c r="DY45" i="1"/>
  <c r="DQ45" i="1"/>
  <c r="DI45" i="1"/>
  <c r="DA45" i="1"/>
  <c r="DO67" i="1"/>
  <c r="EB56" i="1"/>
  <c r="AI54" i="2" s="1"/>
  <c r="DM53" i="1"/>
  <c r="T51" i="2" s="1"/>
  <c r="DZ51" i="1"/>
  <c r="AG49" i="2" s="1"/>
  <c r="DR51" i="1"/>
  <c r="Y49" i="2" s="1"/>
  <c r="DJ51" i="1"/>
  <c r="DB51" i="1"/>
  <c r="DZ45" i="1"/>
  <c r="AG43" i="2" s="1"/>
  <c r="AG42" i="2" s="1"/>
  <c r="DR45" i="1"/>
  <c r="Y43" i="2" s="1"/>
  <c r="Y42" i="2" s="1"/>
  <c r="DJ45" i="1"/>
  <c r="DB45" i="1"/>
  <c r="DX67" i="1"/>
  <c r="DP67" i="1"/>
  <c r="DH67" i="1"/>
  <c r="CZ67" i="1"/>
  <c r="DX56" i="1"/>
  <c r="AE54" i="2" s="1"/>
  <c r="DU56" i="1"/>
  <c r="AB54" i="2" s="1"/>
  <c r="DR53" i="1"/>
  <c r="DQ53" i="1"/>
  <c r="DS37" i="1"/>
  <c r="Z35" i="2" s="1"/>
  <c r="DH37" i="1"/>
  <c r="O35" i="2" s="1"/>
  <c r="DO56" i="1"/>
  <c r="DY37" i="1"/>
  <c r="AF35" i="2" s="1"/>
  <c r="DO28" i="1"/>
  <c r="V26" i="2" s="1"/>
  <c r="EB28" i="1"/>
  <c r="AI26" i="2" s="1"/>
  <c r="DQ30" i="1"/>
  <c r="X28" i="2" s="1"/>
  <c r="DG30" i="1"/>
  <c r="N28" i="2" s="1"/>
  <c r="DU28" i="1"/>
  <c r="AB26" i="2" s="1"/>
  <c r="DL28" i="1"/>
  <c r="S26" i="2" s="1"/>
  <c r="DA30" i="1"/>
  <c r="H28" i="2" s="1"/>
  <c r="DS59" i="1"/>
  <c r="Z57" i="2" s="1"/>
  <c r="DK59" i="1"/>
  <c r="R57" i="2" s="1"/>
  <c r="DB59" i="1"/>
  <c r="I57" i="2" s="1"/>
  <c r="DK38" i="1"/>
  <c r="R36" i="2" s="1"/>
  <c r="DU40" i="1"/>
  <c r="AB38" i="2" s="1"/>
  <c r="EA53" i="1"/>
  <c r="DH40" i="1"/>
  <c r="O38" i="2" s="1"/>
  <c r="DF37" i="1"/>
  <c r="M35" i="2" s="1"/>
  <c r="DZ37" i="1"/>
  <c r="AG35" i="2" s="1"/>
  <c r="DI38" i="1"/>
  <c r="P36" i="2" s="1"/>
  <c r="EB29" i="1"/>
  <c r="AI27" i="2" s="1"/>
  <c r="DP29" i="1"/>
  <c r="W27" i="2" s="1"/>
  <c r="DI39" i="1"/>
  <c r="P37" i="2" s="1"/>
  <c r="DJ29" i="1"/>
  <c r="Q27" i="2" s="1"/>
  <c r="DW29" i="1"/>
  <c r="AD27" i="2" s="1"/>
  <c r="DP59" i="1"/>
  <c r="W57" i="2" s="1"/>
  <c r="DL39" i="1"/>
  <c r="S37" i="2" s="1"/>
  <c r="DU39" i="1"/>
  <c r="AB37" i="2" s="1"/>
  <c r="DX40" i="1"/>
  <c r="AE38" i="2" s="1"/>
  <c r="EC39" i="1"/>
  <c r="AJ37" i="2" s="1"/>
  <c r="DM39" i="1"/>
  <c r="T37" i="2" s="1"/>
  <c r="DX31" i="1"/>
  <c r="AE29" i="2" s="1"/>
  <c r="DD31" i="1"/>
  <c r="K29" i="2" s="1"/>
  <c r="DT41" i="1"/>
  <c r="AA39" i="2" s="1"/>
  <c r="EC41" i="1"/>
  <c r="AJ39" i="2" s="1"/>
  <c r="DG41" i="1"/>
  <c r="N39" i="2" s="1"/>
  <c r="DA41" i="1"/>
  <c r="H39" i="2" s="1"/>
  <c r="DP41" i="1"/>
  <c r="W39" i="2" s="1"/>
  <c r="DJ28" i="1"/>
  <c r="Q26" i="2" s="1"/>
  <c r="DL31" i="1"/>
  <c r="S29" i="2" s="1"/>
  <c r="EB43" i="1"/>
  <c r="AI41" i="2" s="1"/>
  <c r="DP51" i="1"/>
  <c r="W49" i="2" s="1"/>
  <c r="CZ51" i="1"/>
  <c r="G49" i="2" s="1"/>
  <c r="DX45" i="1"/>
  <c r="AE43" i="2" s="1"/>
  <c r="AE42" i="2" s="1"/>
  <c r="DP45" i="1"/>
  <c r="W43" i="2" s="1"/>
  <c r="W42" i="2" s="1"/>
  <c r="DH45" i="1"/>
  <c r="CZ45" i="1"/>
  <c r="DV67" i="1"/>
  <c r="DM67" i="1"/>
  <c r="DF67" i="1"/>
  <c r="EC56" i="1"/>
  <c r="AJ54" i="2" s="1"/>
  <c r="DJ53" i="1"/>
  <c r="Q51" i="2" s="1"/>
  <c r="DI53" i="1"/>
  <c r="P51" i="2" s="1"/>
  <c r="DK56" i="1"/>
  <c r="R54" i="2" s="1"/>
  <c r="EA37" i="1"/>
  <c r="AH35" i="2" s="1"/>
  <c r="DP37" i="1"/>
  <c r="W35" i="2" s="1"/>
  <c r="DA37" i="1"/>
  <c r="H35" i="2" s="1"/>
  <c r="DC30" i="1"/>
  <c r="J28" i="2" s="1"/>
  <c r="DP30" i="1"/>
  <c r="W28" i="2" s="1"/>
  <c r="DE28" i="1"/>
  <c r="L26" i="2" s="1"/>
  <c r="DG28" i="1"/>
  <c r="N26" i="2" s="1"/>
  <c r="DV30" i="1"/>
  <c r="AC28" i="2" s="1"/>
  <c r="CZ30" i="1"/>
  <c r="G28" i="2" s="1"/>
  <c r="DX30" i="1"/>
  <c r="AE28" i="2" s="1"/>
  <c r="DT59" i="1"/>
  <c r="CZ59" i="1"/>
  <c r="DZ59" i="1"/>
  <c r="AG57" i="2" s="1"/>
  <c r="DN38" i="1"/>
  <c r="U36" i="2" s="1"/>
  <c r="CZ38" i="1"/>
  <c r="G36" i="2" s="1"/>
  <c r="DS53" i="1"/>
  <c r="DT53" i="1"/>
  <c r="AA51" i="2" s="1"/>
  <c r="DW53" i="1"/>
  <c r="DE40" i="1"/>
  <c r="L38" i="2" s="1"/>
  <c r="EB53" i="1"/>
  <c r="DZ56" i="1"/>
  <c r="AG54" i="2" s="1"/>
  <c r="DU38" i="1"/>
  <c r="AB36" i="2" s="1"/>
  <c r="DL29" i="1"/>
  <c r="S27" i="2" s="1"/>
  <c r="DR38" i="1"/>
  <c r="Y36" i="2" s="1"/>
  <c r="DY39" i="1"/>
  <c r="AF37" i="2" s="1"/>
  <c r="DZ29" i="1"/>
  <c r="AG27" i="2" s="1"/>
  <c r="DK29" i="1"/>
  <c r="R27" i="2" s="1"/>
  <c r="DO59" i="1"/>
  <c r="V57" i="2" s="1"/>
  <c r="DR39" i="1"/>
  <c r="Y37" i="2" s="1"/>
  <c r="DB29" i="1"/>
  <c r="I27" i="2" s="1"/>
  <c r="DA43" i="1"/>
  <c r="H41" i="2" s="1"/>
  <c r="DR56" i="1"/>
  <c r="DG31" i="1"/>
  <c r="N29" i="2" s="1"/>
  <c r="CZ31" i="1"/>
  <c r="G29" i="2" s="1"/>
  <c r="DT39" i="1"/>
  <c r="AA37" i="2" s="1"/>
  <c r="DZ31" i="1"/>
  <c r="AG29" i="2" s="1"/>
  <c r="DW41" i="1"/>
  <c r="AD39" i="2" s="1"/>
  <c r="DQ41" i="1"/>
  <c r="X39" i="2" s="1"/>
  <c r="DR41" i="1"/>
  <c r="Y39" i="2" s="1"/>
  <c r="EB59" i="1"/>
  <c r="AI57" i="2" s="1"/>
  <c r="DS31" i="1"/>
  <c r="Z29" i="2" s="1"/>
  <c r="DX51" i="1"/>
  <c r="AE49" i="2" s="1"/>
  <c r="DH51" i="1"/>
  <c r="DW51" i="1"/>
  <c r="DO51" i="1"/>
  <c r="DG51" i="1"/>
  <c r="DW45" i="1"/>
  <c r="AD43" i="2" s="1"/>
  <c r="AD42" i="2" s="1"/>
  <c r="DO45" i="1"/>
  <c r="V43" i="2" s="1"/>
  <c r="V42" i="2" s="1"/>
  <c r="DF45" i="1"/>
  <c r="M43" i="2" s="1"/>
  <c r="M42" i="2" s="1"/>
  <c r="EB67" i="1"/>
  <c r="DU67" i="1"/>
  <c r="DN67" i="1"/>
  <c r="DE67" i="1"/>
  <c r="DD56" i="1"/>
  <c r="DA56" i="1"/>
  <c r="H54" i="2" s="1"/>
  <c r="DF53" i="1"/>
  <c r="M51" i="2" s="1"/>
  <c r="DE53" i="1"/>
  <c r="DS56" i="1"/>
  <c r="Z54" i="2" s="1"/>
  <c r="DF56" i="1"/>
  <c r="DT37" i="1"/>
  <c r="AA35" i="2" s="1"/>
  <c r="DE37" i="1"/>
  <c r="L35" i="2" s="1"/>
  <c r="DN28" i="1"/>
  <c r="U26" i="2" s="1"/>
  <c r="DO30" i="1"/>
  <c r="V28" i="2" s="1"/>
  <c r="EB30" i="1"/>
  <c r="AI28" i="2" s="1"/>
  <c r="DR28" i="1"/>
  <c r="Y26" i="2" s="1"/>
  <c r="DT28" i="1"/>
  <c r="AA26" i="2" s="1"/>
  <c r="DK28" i="1"/>
  <c r="R26" i="2" s="1"/>
  <c r="DL30" i="1"/>
  <c r="S28" i="2" s="1"/>
  <c r="DQ59" i="1"/>
  <c r="DI59" i="1"/>
  <c r="DL59" i="1"/>
  <c r="S57" i="2" s="1"/>
  <c r="EC38" i="1"/>
  <c r="AJ36" i="2" s="1"/>
  <c r="DB38" i="1"/>
  <c r="I36" i="2" s="1"/>
  <c r="DG53" i="1"/>
  <c r="DH53" i="1"/>
  <c r="DB40" i="1"/>
  <c r="I38" i="2" s="1"/>
  <c r="DC40" i="1"/>
  <c r="J38" i="2" s="1"/>
  <c r="DD40" i="1"/>
  <c r="K38" i="2" s="1"/>
  <c r="DQ40" i="1"/>
  <c r="X38" i="2" s="1"/>
  <c r="DN37" i="1"/>
  <c r="U35" i="2" s="1"/>
  <c r="DH38" i="1"/>
  <c r="O36" i="2" s="1"/>
  <c r="DU29" i="1"/>
  <c r="AB27" i="2" s="1"/>
  <c r="DE29" i="1"/>
  <c r="L27" i="2" s="1"/>
  <c r="DG39" i="1"/>
  <c r="N37" i="2" s="1"/>
  <c r="DA29" i="1"/>
  <c r="H27" i="2" s="1"/>
  <c r="DM38" i="1"/>
  <c r="T36" i="2" s="1"/>
  <c r="DE39" i="1"/>
  <c r="L37" i="2" s="1"/>
  <c r="EB39" i="1"/>
  <c r="AI37" i="2" s="1"/>
  <c r="EA59" i="1"/>
  <c r="DK43" i="1"/>
  <c r="R41" i="2" s="1"/>
  <c r="DB43" i="1"/>
  <c r="I41" i="2" s="1"/>
  <c r="DO31" i="1"/>
  <c r="V29" i="2" s="1"/>
  <c r="DH31" i="1"/>
  <c r="O29" i="2" s="1"/>
  <c r="DC31" i="1"/>
  <c r="J29" i="2" s="1"/>
  <c r="DD39" i="1"/>
  <c r="K37" i="2" s="1"/>
  <c r="DV28" i="1"/>
  <c r="AC26" i="2" s="1"/>
  <c r="DF41" i="1"/>
  <c r="M39" i="2" s="1"/>
  <c r="DY41" i="1"/>
  <c r="AF39" i="2" s="1"/>
  <c r="CZ41" i="1"/>
  <c r="G39" i="2" s="1"/>
  <c r="DS40" i="1"/>
  <c r="Z38" i="2" s="1"/>
  <c r="DN39" i="1"/>
  <c r="U37" i="2" s="1"/>
  <c r="DN45" i="1"/>
  <c r="EC67" i="1"/>
  <c r="DT67" i="1"/>
  <c r="DL67" i="1"/>
  <c r="DJ56" i="1"/>
  <c r="Q54" i="2" s="1"/>
  <c r="DE56" i="1"/>
  <c r="DC53" i="1"/>
  <c r="J51" i="2" s="1"/>
  <c r="DA53" i="1"/>
  <c r="EA56" i="1"/>
  <c r="DM56" i="1"/>
  <c r="T54" i="2" s="1"/>
  <c r="DX37" i="1"/>
  <c r="AE35" i="2" s="1"/>
  <c r="DI37" i="1"/>
  <c r="P35" i="2" s="1"/>
  <c r="DZ28" i="1"/>
  <c r="AG26" i="2" s="1"/>
  <c r="EA30" i="1"/>
  <c r="AH28" i="2" s="1"/>
  <c r="DF28" i="1"/>
  <c r="M26" i="2" s="1"/>
  <c r="DF30" i="1"/>
  <c r="M28" i="2" s="1"/>
  <c r="DH30" i="1"/>
  <c r="O28" i="2" s="1"/>
  <c r="DW28" i="1"/>
  <c r="AD26" i="2" s="1"/>
  <c r="DY30" i="1"/>
  <c r="AF28" i="2" s="1"/>
  <c r="EC59" i="1"/>
  <c r="DU59" i="1"/>
  <c r="DX59" i="1"/>
  <c r="DT38" i="1"/>
  <c r="AA36" i="2" s="1"/>
  <c r="DD59" i="1"/>
  <c r="K57" i="2" s="1"/>
  <c r="DJ40" i="1"/>
  <c r="Q38" i="2" s="1"/>
  <c r="DK40" i="1"/>
  <c r="R38" i="2" s="1"/>
  <c r="DN40" i="1"/>
  <c r="U38" i="2" s="1"/>
  <c r="DO40" i="1"/>
  <c r="V38" i="2" s="1"/>
  <c r="DP40" i="1"/>
  <c r="W38" i="2" s="1"/>
  <c r="EC40" i="1"/>
  <c r="AJ38" i="2" s="1"/>
  <c r="DR37" i="1"/>
  <c r="Y35" i="2" s="1"/>
  <c r="DL38" i="1"/>
  <c r="S36" i="2" s="1"/>
  <c r="EC29" i="1"/>
  <c r="AJ27" i="2" s="1"/>
  <c r="DN29" i="1"/>
  <c r="U27" i="2" s="1"/>
  <c r="DP39" i="1"/>
  <c r="W37" i="2" s="1"/>
  <c r="DI29" i="1"/>
  <c r="P27" i="2" s="1"/>
  <c r="DO29" i="1"/>
  <c r="V27" i="2" s="1"/>
  <c r="DO39" i="1"/>
  <c r="V37" i="2" s="1"/>
  <c r="DR40" i="1"/>
  <c r="Y38" i="2" s="1"/>
  <c r="DC59" i="1"/>
  <c r="DQ43" i="1"/>
  <c r="X41" i="2" s="1"/>
  <c r="DI43" i="1"/>
  <c r="P41" i="2" s="1"/>
  <c r="DC43" i="1"/>
  <c r="J41" i="2" s="1"/>
  <c r="DP31" i="1"/>
  <c r="W29" i="2" s="1"/>
  <c r="DQ31" i="1"/>
  <c r="X29" i="2" s="1"/>
  <c r="DG40" i="1"/>
  <c r="N38" i="2" s="1"/>
  <c r="DM41" i="1"/>
  <c r="T39" i="2" s="1"/>
  <c r="DS41" i="1"/>
  <c r="Z39" i="2" s="1"/>
  <c r="DE31" i="1"/>
  <c r="L29" i="2" s="1"/>
  <c r="DE43" i="1"/>
  <c r="L41" i="2" s="1"/>
  <c r="DV45" i="1"/>
  <c r="AC43" i="2" s="1"/>
  <c r="AC42" i="2" s="1"/>
  <c r="DG45" i="1"/>
  <c r="N43" i="2" s="1"/>
  <c r="N42" i="2" s="1"/>
  <c r="DD67" i="1"/>
  <c r="EC51" i="1"/>
  <c r="DU51" i="1"/>
  <c r="AB49" i="2" s="1"/>
  <c r="DM51" i="1"/>
  <c r="T49" i="2" s="1"/>
  <c r="DE51" i="1"/>
  <c r="EC45" i="1"/>
  <c r="AJ43" i="2" s="1"/>
  <c r="AJ42" i="2" s="1"/>
  <c r="DU45" i="1"/>
  <c r="AB43" i="2" s="1"/>
  <c r="AB42" i="2" s="1"/>
  <c r="DM45" i="1"/>
  <c r="T43" i="2" s="1"/>
  <c r="T42" i="2" s="1"/>
  <c r="DE45" i="1"/>
  <c r="EA67" i="1"/>
  <c r="DS67" i="1"/>
  <c r="DK67" i="1"/>
  <c r="DB67" i="1"/>
  <c r="DL56" i="1"/>
  <c r="S54" i="2" s="1"/>
  <c r="DH56" i="1"/>
  <c r="EC53" i="1"/>
  <c r="DG37" i="1"/>
  <c r="N35" i="2" s="1"/>
  <c r="DV56" i="1"/>
  <c r="AC54" i="2" s="1"/>
  <c r="EB37" i="1"/>
  <c r="AI35" i="2" s="1"/>
  <c r="DM37" i="1"/>
  <c r="T35" i="2" s="1"/>
  <c r="DN30" i="1"/>
  <c r="U28" i="2" s="1"/>
  <c r="DC38" i="1"/>
  <c r="J36" i="2" s="1"/>
  <c r="DQ28" i="1"/>
  <c r="X26" i="2" s="1"/>
  <c r="DR30" i="1"/>
  <c r="Y28" i="2" s="1"/>
  <c r="DT30" i="1"/>
  <c r="AA28" i="2" s="1"/>
  <c r="DK30" i="1"/>
  <c r="R28" i="2" s="1"/>
  <c r="DF59" i="1"/>
  <c r="DJ59" i="1"/>
  <c r="Q57" i="2" s="1"/>
  <c r="DA59" i="1"/>
  <c r="DG38" i="1"/>
  <c r="N36" i="2" s="1"/>
  <c r="DW38" i="1"/>
  <c r="AD36" i="2" s="1"/>
  <c r="DV40" i="1"/>
  <c r="AC38" i="2" s="1"/>
  <c r="DW40" i="1"/>
  <c r="AD38" i="2" s="1"/>
  <c r="DZ40" i="1"/>
  <c r="AG38" i="2" s="1"/>
  <c r="EA40" i="1"/>
  <c r="AH38" i="2" s="1"/>
  <c r="EB40" i="1"/>
  <c r="AI38" i="2" s="1"/>
  <c r="DI56" i="1"/>
  <c r="DP38" i="1"/>
  <c r="W36" i="2" s="1"/>
  <c r="DO38" i="1"/>
  <c r="V36" i="2" s="1"/>
  <c r="DV29" i="1"/>
  <c r="AC27" i="2" s="1"/>
  <c r="DX39" i="1"/>
  <c r="AE37" i="2" s="1"/>
  <c r="DQ29" i="1"/>
  <c r="X27" i="2" s="1"/>
  <c r="DH29" i="1"/>
  <c r="O27" i="2" s="1"/>
  <c r="EA39" i="1"/>
  <c r="AH37" i="2" s="1"/>
  <c r="CZ53" i="1"/>
  <c r="DO43" i="1"/>
  <c r="V41" i="2" s="1"/>
  <c r="DY43" i="1"/>
  <c r="AF41" i="2" s="1"/>
  <c r="DR43" i="1"/>
  <c r="Y41" i="2" s="1"/>
  <c r="DJ43" i="1"/>
  <c r="Q41" i="2" s="1"/>
  <c r="DS39" i="1"/>
  <c r="Z37" i="2" s="1"/>
  <c r="DY31" i="1"/>
  <c r="AF29" i="2" s="1"/>
  <c r="DJ31" i="1"/>
  <c r="Q29" i="2" s="1"/>
  <c r="DE41" i="1"/>
  <c r="L39" i="2" s="1"/>
  <c r="DV41" i="1"/>
  <c r="AC39" i="2" s="1"/>
  <c r="DK41" i="1"/>
  <c r="R39" i="2" s="1"/>
  <c r="EA31" i="1"/>
  <c r="AH29" i="2" s="1"/>
  <c r="DU43" i="1"/>
  <c r="AB41" i="2" s="1"/>
  <c r="DN27" i="1"/>
  <c r="U25" i="2" s="1"/>
  <c r="DW27" i="1"/>
  <c r="AD25" i="2" s="1"/>
  <c r="DQ27" i="1"/>
  <c r="X25" i="2" s="1"/>
  <c r="DY27" i="1"/>
  <c r="AF25" i="2" s="1"/>
  <c r="EC27" i="1"/>
  <c r="AJ25" i="2" s="1"/>
  <c r="DL27" i="1"/>
  <c r="S25" i="2" s="1"/>
  <c r="DZ27" i="1"/>
  <c r="AG25" i="2" s="1"/>
  <c r="DJ27" i="1"/>
  <c r="Q25" i="2" s="1"/>
  <c r="DA27" i="1"/>
  <c r="H25" i="2" s="1"/>
  <c r="DR27" i="1"/>
  <c r="Y25" i="2" s="1"/>
  <c r="DC27" i="1"/>
  <c r="J25" i="2" s="1"/>
  <c r="DD27" i="1"/>
  <c r="K25" i="2" s="1"/>
  <c r="DG27" i="1"/>
  <c r="N25" i="2" s="1"/>
  <c r="DH27" i="1"/>
  <c r="O25" i="2" s="1"/>
  <c r="DI27" i="1"/>
  <c r="P25" i="2" s="1"/>
  <c r="DV27" i="1"/>
  <c r="AC25" i="2" s="1"/>
  <c r="CZ27" i="1"/>
  <c r="G25" i="2" s="1"/>
  <c r="DK27" i="1"/>
  <c r="R25" i="2" s="1"/>
  <c r="DM27" i="1"/>
  <c r="T25" i="2" s="1"/>
  <c r="DO27" i="1"/>
  <c r="V25" i="2" s="1"/>
  <c r="DP27" i="1"/>
  <c r="W25" i="2" s="1"/>
  <c r="DS27" i="1"/>
  <c r="Z25" i="2" s="1"/>
  <c r="DT27" i="1"/>
  <c r="AA25" i="2" s="1"/>
  <c r="DU27" i="1"/>
  <c r="AB25" i="2" s="1"/>
  <c r="DX27" i="1"/>
  <c r="AE25" i="2" s="1"/>
  <c r="DE27" i="1"/>
  <c r="L25" i="2" s="1"/>
  <c r="EA27" i="1"/>
  <c r="AH25" i="2" s="1"/>
  <c r="EB27" i="1"/>
  <c r="AI25" i="2" s="1"/>
  <c r="CZ23" i="1"/>
  <c r="DC62" i="1"/>
  <c r="DC83" i="1" s="1"/>
  <c r="DC91" i="1" s="1"/>
  <c r="BV83" i="1"/>
  <c r="DB62" i="1"/>
  <c r="DB83" i="1" s="1"/>
  <c r="DB91" i="1" s="1"/>
  <c r="BU83" i="1"/>
  <c r="DA62" i="1"/>
  <c r="BT83" i="1"/>
  <c r="CZ62" i="1"/>
  <c r="CZ83" i="1" s="1"/>
  <c r="CZ91" i="1" s="1"/>
  <c r="BS83" i="1"/>
  <c r="DD62" i="1"/>
  <c r="BW83" i="1"/>
  <c r="BR49" i="1"/>
  <c r="BT61" i="4"/>
  <c r="BX42" i="1"/>
  <c r="BU41" i="4"/>
  <c r="BR72" i="1"/>
  <c r="BT23" i="1"/>
  <c r="BQ22" i="4"/>
  <c r="G21" i="2" l="1"/>
  <c r="G20" i="2" s="1"/>
  <c r="H60" i="2"/>
  <c r="H59" i="2" s="1"/>
  <c r="H58" i="2" s="1"/>
  <c r="DA83" i="1"/>
  <c r="DA91" i="1" s="1"/>
  <c r="K60" i="2"/>
  <c r="K59" i="2" s="1"/>
  <c r="K58" i="2" s="1"/>
  <c r="DD83" i="1"/>
  <c r="DD91" i="1" s="1"/>
  <c r="I34" i="2"/>
  <c r="H34" i="2"/>
  <c r="K34" i="2"/>
  <c r="G34" i="2"/>
  <c r="J34" i="2"/>
  <c r="W65" i="2"/>
  <c r="W64" i="2" s="1"/>
  <c r="J65" i="2"/>
  <c r="J64" i="2" s="1"/>
  <c r="R65" i="2"/>
  <c r="R64" i="2" s="1"/>
  <c r="AE65" i="2"/>
  <c r="AE64" i="2" s="1"/>
  <c r="Y65" i="2"/>
  <c r="Y64" i="2" s="1"/>
  <c r="Z65" i="2"/>
  <c r="Z64" i="2" s="1"/>
  <c r="U65" i="2"/>
  <c r="U64" i="2" s="1"/>
  <c r="AG65" i="2"/>
  <c r="AG64" i="2" s="1"/>
  <c r="AB65" i="2"/>
  <c r="AB64" i="2" s="1"/>
  <c r="M65" i="2"/>
  <c r="M64" i="2" s="1"/>
  <c r="N65" i="2"/>
  <c r="N64" i="2" s="1"/>
  <c r="AH65" i="2"/>
  <c r="AH64" i="2" s="1"/>
  <c r="K65" i="2"/>
  <c r="K64" i="2" s="1"/>
  <c r="T65" i="2"/>
  <c r="T64" i="2" s="1"/>
  <c r="H65" i="2"/>
  <c r="H64" i="2" s="1"/>
  <c r="L65" i="2"/>
  <c r="L64" i="2" s="1"/>
  <c r="S65" i="2"/>
  <c r="S64" i="2" s="1"/>
  <c r="AC65" i="2"/>
  <c r="AC64" i="2" s="1"/>
  <c r="P65" i="2"/>
  <c r="P64" i="2" s="1"/>
  <c r="Q65" i="2"/>
  <c r="Q64" i="2" s="1"/>
  <c r="AA65" i="2"/>
  <c r="AA64" i="2" s="1"/>
  <c r="V65" i="2"/>
  <c r="V64" i="2" s="1"/>
  <c r="X65" i="2"/>
  <c r="X64" i="2" s="1"/>
  <c r="AD65" i="2"/>
  <c r="AD64" i="2" s="1"/>
  <c r="AJ65" i="2"/>
  <c r="AJ64" i="2" s="1"/>
  <c r="O65" i="2"/>
  <c r="O64" i="2" s="1"/>
  <c r="AF65" i="2"/>
  <c r="AF64" i="2" s="1"/>
  <c r="I65" i="2"/>
  <c r="I64" i="2" s="1"/>
  <c r="AI65" i="2"/>
  <c r="AI64" i="2" s="1"/>
  <c r="G65" i="2"/>
  <c r="G64" i="2" s="1"/>
  <c r="I60" i="2"/>
  <c r="I59" i="2" s="1"/>
  <c r="I58" i="2" s="1"/>
  <c r="J60" i="2"/>
  <c r="J59" i="2" s="1"/>
  <c r="J58" i="2" s="1"/>
  <c r="G60" i="2"/>
  <c r="N56" i="2"/>
  <c r="AI56" i="2"/>
  <c r="Y56" i="2"/>
  <c r="O57" i="2"/>
  <c r="O56" i="2" s="1"/>
  <c r="AD56" i="2"/>
  <c r="M57" i="2"/>
  <c r="M56" i="2" s="1"/>
  <c r="W56" i="2"/>
  <c r="U56" i="2"/>
  <c r="P57" i="2"/>
  <c r="P56" i="2" s="1"/>
  <c r="AH57" i="2"/>
  <c r="AH56" i="2" s="1"/>
  <c r="AE57" i="2"/>
  <c r="AE56" i="2" s="1"/>
  <c r="Q56" i="2"/>
  <c r="K56" i="2"/>
  <c r="I56" i="2"/>
  <c r="X57" i="2"/>
  <c r="X56" i="2" s="1"/>
  <c r="AB57" i="2"/>
  <c r="AB56" i="2" s="1"/>
  <c r="R56" i="2"/>
  <c r="AJ57" i="2"/>
  <c r="AJ56" i="2" s="1"/>
  <c r="V56" i="2"/>
  <c r="S56" i="2"/>
  <c r="AG56" i="2"/>
  <c r="Z56" i="2"/>
  <c r="T56" i="2"/>
  <c r="AF56" i="2"/>
  <c r="AA57" i="2"/>
  <c r="AA56" i="2" s="1"/>
  <c r="J57" i="2"/>
  <c r="J56" i="2" s="1"/>
  <c r="AC57" i="2"/>
  <c r="AC56" i="2" s="1"/>
  <c r="H57" i="2"/>
  <c r="H56" i="2" s="1"/>
  <c r="G57" i="2"/>
  <c r="G56" i="2" s="1"/>
  <c r="G52" i="2" s="1"/>
  <c r="AC53" i="2"/>
  <c r="U53" i="2"/>
  <c r="L54" i="2"/>
  <c r="L53" i="2" s="1"/>
  <c r="L52" i="2" s="1"/>
  <c r="Q53" i="2"/>
  <c r="Z53" i="2"/>
  <c r="R53" i="2"/>
  <c r="J53" i="2"/>
  <c r="X53" i="2"/>
  <c r="AH54" i="2"/>
  <c r="AH53" i="2" s="1"/>
  <c r="AB53" i="2"/>
  <c r="W54" i="2"/>
  <c r="W53" i="2" s="1"/>
  <c r="V54" i="2"/>
  <c r="V53" i="2" s="1"/>
  <c r="N53" i="2"/>
  <c r="AE53" i="2"/>
  <c r="AE52" i="2" s="1"/>
  <c r="Y54" i="2"/>
  <c r="Y53" i="2" s="1"/>
  <c r="K54" i="2"/>
  <c r="K53" i="2" s="1"/>
  <c r="P54" i="2"/>
  <c r="P53" i="2" s="1"/>
  <c r="O54" i="2"/>
  <c r="O53" i="2" s="1"/>
  <c r="S53" i="2"/>
  <c r="T53" i="2"/>
  <c r="H53" i="2"/>
  <c r="AG53" i="2"/>
  <c r="AJ53" i="2"/>
  <c r="AF53" i="2"/>
  <c r="I54" i="2"/>
  <c r="I53" i="2" s="1"/>
  <c r="M54" i="2"/>
  <c r="M53" i="2" s="1"/>
  <c r="AD54" i="2"/>
  <c r="AD53" i="2" s="1"/>
  <c r="AA54" i="2"/>
  <c r="AA53" i="2" s="1"/>
  <c r="AA52" i="2" s="1"/>
  <c r="J50" i="2"/>
  <c r="AE50" i="2"/>
  <c r="AH51" i="2"/>
  <c r="AH50" i="2" s="1"/>
  <c r="AA50" i="2"/>
  <c r="O51" i="2"/>
  <c r="O50" i="2" s="1"/>
  <c r="N51" i="2"/>
  <c r="N50" i="2" s="1"/>
  <c r="V51" i="2"/>
  <c r="V50" i="2" s="1"/>
  <c r="U51" i="2"/>
  <c r="U50" i="2" s="1"/>
  <c r="P50" i="2"/>
  <c r="K50" i="2"/>
  <c r="AB51" i="2"/>
  <c r="AB50" i="2" s="1"/>
  <c r="AJ51" i="2"/>
  <c r="AJ50" i="2" s="1"/>
  <c r="L51" i="2"/>
  <c r="L50" i="2" s="1"/>
  <c r="I51" i="2"/>
  <c r="I50" i="2" s="1"/>
  <c r="T50" i="2"/>
  <c r="W50" i="2"/>
  <c r="S50" i="2"/>
  <c r="AF50" i="2"/>
  <c r="AC51" i="2"/>
  <c r="AC50" i="2" s="1"/>
  <c r="AD51" i="2"/>
  <c r="AD50" i="2" s="1"/>
  <c r="X51" i="2"/>
  <c r="X50" i="2" s="1"/>
  <c r="M50" i="2"/>
  <c r="Q50" i="2"/>
  <c r="AG50" i="2"/>
  <c r="Z51" i="2"/>
  <c r="Z50" i="2" s="1"/>
  <c r="H51" i="2"/>
  <c r="H50" i="2" s="1"/>
  <c r="AI51" i="2"/>
  <c r="AI50" i="2" s="1"/>
  <c r="Y51" i="2"/>
  <c r="Y50" i="2" s="1"/>
  <c r="AE48" i="2"/>
  <c r="AJ49" i="2"/>
  <c r="AJ48" i="2" s="1"/>
  <c r="J49" i="2"/>
  <c r="J48" i="2" s="1"/>
  <c r="H48" i="2"/>
  <c r="R49" i="2"/>
  <c r="R48" i="2" s="1"/>
  <c r="R47" i="2" s="1"/>
  <c r="U49" i="2"/>
  <c r="U48" i="2" s="1"/>
  <c r="X49" i="2"/>
  <c r="X48" i="2" s="1"/>
  <c r="Z49" i="2"/>
  <c r="Z48" i="2" s="1"/>
  <c r="T48" i="2"/>
  <c r="AG48" i="2"/>
  <c r="AC49" i="2"/>
  <c r="AC48" i="2" s="1"/>
  <c r="AH49" i="2"/>
  <c r="AH48" i="2" s="1"/>
  <c r="AA48" i="2"/>
  <c r="AB48" i="2"/>
  <c r="K48" i="2"/>
  <c r="P48" i="2"/>
  <c r="S48" i="2"/>
  <c r="AI49" i="2"/>
  <c r="AI48" i="2" s="1"/>
  <c r="AD49" i="2"/>
  <c r="AD48" i="2" s="1"/>
  <c r="I49" i="2"/>
  <c r="I48" i="2" s="1"/>
  <c r="N49" i="2"/>
  <c r="N48" i="2" s="1"/>
  <c r="W48" i="2"/>
  <c r="Y48" i="2"/>
  <c r="M48" i="2"/>
  <c r="AF48" i="2"/>
  <c r="L49" i="2"/>
  <c r="L48" i="2" s="1"/>
  <c r="O49" i="2"/>
  <c r="O48" i="2" s="1"/>
  <c r="Q49" i="2"/>
  <c r="Q48" i="2" s="1"/>
  <c r="V49" i="2"/>
  <c r="V48" i="2" s="1"/>
  <c r="G51" i="2"/>
  <c r="G50" i="2" s="1"/>
  <c r="G48" i="2"/>
  <c r="X43" i="2"/>
  <c r="X42" i="2" s="1"/>
  <c r="AA43" i="2"/>
  <c r="AA42" i="2" s="1"/>
  <c r="K43" i="2"/>
  <c r="K42" i="2" s="1"/>
  <c r="U43" i="2"/>
  <c r="U42" i="2" s="1"/>
  <c r="H43" i="2"/>
  <c r="H42" i="2" s="1"/>
  <c r="J43" i="2"/>
  <c r="J42" i="2" s="1"/>
  <c r="P43" i="2"/>
  <c r="P42" i="2" s="1"/>
  <c r="AF43" i="2"/>
  <c r="AF42" i="2" s="1"/>
  <c r="R43" i="2"/>
  <c r="R42" i="2" s="1"/>
  <c r="S43" i="2"/>
  <c r="S42" i="2" s="1"/>
  <c r="I43" i="2"/>
  <c r="Z43" i="2"/>
  <c r="Z42" i="2" s="1"/>
  <c r="O43" i="2"/>
  <c r="O42" i="2" s="1"/>
  <c r="Q43" i="2"/>
  <c r="Q42" i="2" s="1"/>
  <c r="L43" i="2"/>
  <c r="L42" i="2" s="1"/>
  <c r="AI43" i="2"/>
  <c r="AI42" i="2" s="1"/>
  <c r="G43" i="2"/>
  <c r="G42" i="2" s="1"/>
  <c r="AI53" i="2"/>
  <c r="DE42" i="1"/>
  <c r="BU61" i="4"/>
  <c r="BY62" i="1" s="1"/>
  <c r="BX62" i="1"/>
  <c r="BY42" i="1"/>
  <c r="BV41" i="4"/>
  <c r="BZ42" i="1" s="1"/>
  <c r="BS72" i="1"/>
  <c r="BT72" i="1"/>
  <c r="BU72" i="1"/>
  <c r="BV72" i="1"/>
  <c r="BW72" i="1"/>
  <c r="BX72" i="1"/>
  <c r="BY72" i="1"/>
  <c r="BZ72" i="1"/>
  <c r="CA72" i="1"/>
  <c r="CB72" i="1"/>
  <c r="CC72" i="1"/>
  <c r="CD72" i="1"/>
  <c r="CE72" i="1"/>
  <c r="CF72" i="1"/>
  <c r="CG72" i="1"/>
  <c r="CH72" i="1"/>
  <c r="CI72" i="1"/>
  <c r="CJ72" i="1"/>
  <c r="CK72" i="1"/>
  <c r="CL72" i="1"/>
  <c r="CM72" i="1"/>
  <c r="CN72" i="1"/>
  <c r="CO72" i="1"/>
  <c r="CP72" i="1"/>
  <c r="CQ72" i="1"/>
  <c r="CR72" i="1"/>
  <c r="CS72" i="1"/>
  <c r="CT72" i="1"/>
  <c r="CU72" i="1"/>
  <c r="CV72" i="1"/>
  <c r="DA23" i="1"/>
  <c r="BU23" i="1"/>
  <c r="BR22" i="4"/>
  <c r="K52" i="2" l="1"/>
  <c r="I52" i="2"/>
  <c r="AB52" i="2"/>
  <c r="AJ52" i="2"/>
  <c r="J52" i="2"/>
  <c r="AI52" i="2"/>
  <c r="Y52" i="2"/>
  <c r="V52" i="2"/>
  <c r="AD52" i="2"/>
  <c r="M52" i="2"/>
  <c r="U52" i="2"/>
  <c r="S52" i="2"/>
  <c r="O52" i="2"/>
  <c r="AH52" i="2"/>
  <c r="AG52" i="2"/>
  <c r="H52" i="2"/>
  <c r="N52" i="2"/>
  <c r="Z52" i="2"/>
  <c r="Q52" i="2"/>
  <c r="AF52" i="2"/>
  <c r="R52" i="2"/>
  <c r="T52" i="2"/>
  <c r="W52" i="2"/>
  <c r="P52" i="2"/>
  <c r="AC52" i="2"/>
  <c r="X52" i="2"/>
  <c r="J33" i="2"/>
  <c r="I42" i="2"/>
  <c r="I33" i="2" s="1"/>
  <c r="H33" i="2"/>
  <c r="G33" i="2"/>
  <c r="K33" i="2"/>
  <c r="G59" i="2"/>
  <c r="G58" i="2" s="1"/>
  <c r="AA47" i="2"/>
  <c r="AE47" i="2"/>
  <c r="K47" i="2"/>
  <c r="T47" i="2"/>
  <c r="M47" i="2"/>
  <c r="S47" i="2"/>
  <c r="AF47" i="2"/>
  <c r="N47" i="2"/>
  <c r="AG47" i="2"/>
  <c r="AC47" i="2"/>
  <c r="J47" i="2"/>
  <c r="AJ47" i="2"/>
  <c r="P47" i="2"/>
  <c r="Z47" i="2"/>
  <c r="Y47" i="2"/>
  <c r="W47" i="2"/>
  <c r="AD47" i="2"/>
  <c r="X47" i="2"/>
  <c r="V47" i="2"/>
  <c r="AB47" i="2"/>
  <c r="U47" i="2"/>
  <c r="Q47" i="2"/>
  <c r="I47" i="2"/>
  <c r="O47" i="2"/>
  <c r="AH47" i="2"/>
  <c r="H47" i="2"/>
  <c r="L47" i="2"/>
  <c r="AI47" i="2"/>
  <c r="G47" i="2"/>
  <c r="L40" i="2"/>
  <c r="L34" i="2" s="1"/>
  <c r="L33" i="2" s="1"/>
  <c r="H21" i="2"/>
  <c r="H20" i="2" s="1"/>
  <c r="DX72" i="1"/>
  <c r="AE70" i="2" s="1"/>
  <c r="DE62" i="1"/>
  <c r="DE83" i="1" s="1"/>
  <c r="DE91" i="1" s="1"/>
  <c r="BX83" i="1"/>
  <c r="DF62" i="1"/>
  <c r="DF83" i="1" s="1"/>
  <c r="DF91" i="1" s="1"/>
  <c r="BY83" i="1"/>
  <c r="DL72" i="1"/>
  <c r="S70" i="2" s="1"/>
  <c r="CZ72" i="1"/>
  <c r="G70" i="2" s="1"/>
  <c r="DM72" i="1"/>
  <c r="T70" i="2" s="1"/>
  <c r="DC72" i="1"/>
  <c r="J70" i="2" s="1"/>
  <c r="EB72" i="1"/>
  <c r="AI70" i="2" s="1"/>
  <c r="DR72" i="1"/>
  <c r="Y70" i="2" s="1"/>
  <c r="DP72" i="1"/>
  <c r="W70" i="2" s="1"/>
  <c r="EC72" i="1"/>
  <c r="AJ70" i="2" s="1"/>
  <c r="DW72" i="1"/>
  <c r="AD70" i="2" s="1"/>
  <c r="DG72" i="1"/>
  <c r="N70" i="2" s="1"/>
  <c r="DT72" i="1"/>
  <c r="AA70" i="2" s="1"/>
  <c r="DS72" i="1"/>
  <c r="Z70" i="2" s="1"/>
  <c r="DH72" i="1"/>
  <c r="O70" i="2" s="1"/>
  <c r="DD72" i="1"/>
  <c r="K70" i="2" s="1"/>
  <c r="DO72" i="1"/>
  <c r="V70" i="2" s="1"/>
  <c r="DK72" i="1"/>
  <c r="R70" i="2" s="1"/>
  <c r="EA72" i="1"/>
  <c r="AH70" i="2" s="1"/>
  <c r="DV72" i="1"/>
  <c r="AC70" i="2" s="1"/>
  <c r="DB72" i="1"/>
  <c r="I70" i="2" s="1"/>
  <c r="DI72" i="1"/>
  <c r="P70" i="2" s="1"/>
  <c r="DG42" i="1"/>
  <c r="N40" i="2" s="1"/>
  <c r="N34" i="2" s="1"/>
  <c r="N33" i="2" s="1"/>
  <c r="DF42" i="1"/>
  <c r="M40" i="2" s="1"/>
  <c r="M34" i="2" s="1"/>
  <c r="M33" i="2" s="1"/>
  <c r="BW41" i="4"/>
  <c r="BX41" i="4" s="1"/>
  <c r="CB42" i="1" s="1"/>
  <c r="BV61" i="4"/>
  <c r="BW61" i="4" s="1"/>
  <c r="DZ72" i="1"/>
  <c r="AG70" i="2" s="1"/>
  <c r="DN72" i="1"/>
  <c r="U70" i="2" s="1"/>
  <c r="DJ72" i="1"/>
  <c r="Q70" i="2" s="1"/>
  <c r="DF72" i="1"/>
  <c r="M70" i="2" s="1"/>
  <c r="DY72" i="1"/>
  <c r="AF70" i="2" s="1"/>
  <c r="DU72" i="1"/>
  <c r="AB70" i="2" s="1"/>
  <c r="DQ72" i="1"/>
  <c r="X70" i="2" s="1"/>
  <c r="DE72" i="1"/>
  <c r="L70" i="2" s="1"/>
  <c r="DA72" i="1"/>
  <c r="H70" i="2" s="1"/>
  <c r="DB23" i="1"/>
  <c r="BV23" i="1"/>
  <c r="BS22" i="4"/>
  <c r="M60" i="2" l="1"/>
  <c r="M59" i="2" s="1"/>
  <c r="M58" i="2" s="1"/>
  <c r="L60" i="2"/>
  <c r="L59" i="2" s="1"/>
  <c r="L58" i="2" s="1"/>
  <c r="I21" i="2"/>
  <c r="I20" i="2" s="1"/>
  <c r="CA42" i="1"/>
  <c r="BY41" i="4"/>
  <c r="CC42" i="1" s="1"/>
  <c r="BZ62" i="1"/>
  <c r="DI42" i="1"/>
  <c r="CA62" i="1"/>
  <c r="BX61" i="4"/>
  <c r="DC23" i="1"/>
  <c r="BT22" i="4"/>
  <c r="BX23" i="1" s="1"/>
  <c r="BW23" i="1"/>
  <c r="P40" i="2" l="1"/>
  <c r="P34" i="2" s="1"/>
  <c r="P33" i="2" s="1"/>
  <c r="J21" i="2"/>
  <c r="J20" i="2" s="1"/>
  <c r="DH42" i="1"/>
  <c r="DH62" i="1"/>
  <c r="CA83" i="1"/>
  <c r="DG62" i="1"/>
  <c r="DG83" i="1" s="1"/>
  <c r="DG91" i="1" s="1"/>
  <c r="BZ83" i="1"/>
  <c r="BZ41" i="4"/>
  <c r="CA41" i="4" s="1"/>
  <c r="CE42" i="1" s="1"/>
  <c r="DJ42" i="1"/>
  <c r="CB62" i="1"/>
  <c r="BY61" i="4"/>
  <c r="DE23" i="1"/>
  <c r="DD23" i="1"/>
  <c r="BU22" i="4"/>
  <c r="BY23" i="1" s="1"/>
  <c r="O60" i="2" l="1"/>
  <c r="O59" i="2" s="1"/>
  <c r="O58" i="2" s="1"/>
  <c r="DH83" i="1"/>
  <c r="DH91" i="1" s="1"/>
  <c r="L21" i="2"/>
  <c r="L20" i="2" s="1"/>
  <c r="N60" i="2"/>
  <c r="N59" i="2" s="1"/>
  <c r="N58" i="2" s="1"/>
  <c r="O40" i="2"/>
  <c r="O34" i="2" s="1"/>
  <c r="O33" i="2" s="1"/>
  <c r="Q40" i="2"/>
  <c r="Q34" i="2" s="1"/>
  <c r="Q33" i="2" s="1"/>
  <c r="K21" i="2"/>
  <c r="K20" i="2" s="1"/>
  <c r="DI62" i="1"/>
  <c r="DI83" i="1" s="1"/>
  <c r="DI91" i="1" s="1"/>
  <c r="CB83" i="1"/>
  <c r="CD42" i="1"/>
  <c r="CB41" i="4"/>
  <c r="CC41" i="4" s="1"/>
  <c r="CG42" i="1" s="1"/>
  <c r="DL42" i="1"/>
  <c r="BZ61" i="4"/>
  <c r="CC62" i="1"/>
  <c r="DF23" i="1"/>
  <c r="BV22" i="4"/>
  <c r="BZ23" i="1" s="1"/>
  <c r="P60" i="2" l="1"/>
  <c r="P59" i="2" s="1"/>
  <c r="P58" i="2" s="1"/>
  <c r="S40" i="2"/>
  <c r="S34" i="2" s="1"/>
  <c r="S33" i="2" s="1"/>
  <c r="M21" i="2"/>
  <c r="M20" i="2" s="1"/>
  <c r="DK42" i="1"/>
  <c r="R40" i="2" s="1"/>
  <c r="R34" i="2" s="1"/>
  <c r="R33" i="2" s="1"/>
  <c r="DJ62" i="1"/>
  <c r="CC83" i="1"/>
  <c r="CF42" i="1"/>
  <c r="CD41" i="4"/>
  <c r="CH42" i="1" s="1"/>
  <c r="DN42" i="1"/>
  <c r="CA61" i="4"/>
  <c r="CD62" i="1"/>
  <c r="DG23" i="1"/>
  <c r="BW22" i="4"/>
  <c r="CA23" i="1" s="1"/>
  <c r="Q60" i="2" l="1"/>
  <c r="Q59" i="2" s="1"/>
  <c r="Q58" i="2" s="1"/>
  <c r="DJ83" i="1"/>
  <c r="DJ91" i="1" s="1"/>
  <c r="U40" i="2"/>
  <c r="U34" i="2" s="1"/>
  <c r="U33" i="2" s="1"/>
  <c r="N21" i="2"/>
  <c r="N20" i="2" s="1"/>
  <c r="DO42" i="1"/>
  <c r="DM42" i="1"/>
  <c r="T40" i="2" s="1"/>
  <c r="T34" i="2" s="1"/>
  <c r="T33" i="2" s="1"/>
  <c r="DK62" i="1"/>
  <c r="DK83" i="1" s="1"/>
  <c r="DK91" i="1" s="1"/>
  <c r="CD83" i="1"/>
  <c r="CE41" i="4"/>
  <c r="CF41" i="4" s="1"/>
  <c r="CG41" i="4" s="1"/>
  <c r="CH41" i="4" s="1"/>
  <c r="CE62" i="1"/>
  <c r="CB61" i="4"/>
  <c r="DH23" i="1"/>
  <c r="BX22" i="4"/>
  <c r="CB23" i="1" s="1"/>
  <c r="R60" i="2" l="1"/>
  <c r="R59" i="2" s="1"/>
  <c r="R58" i="2" s="1"/>
  <c r="V40" i="2"/>
  <c r="V34" i="2" s="1"/>
  <c r="V33" i="2" s="1"/>
  <c r="O21" i="2"/>
  <c r="O20" i="2" s="1"/>
  <c r="DL62" i="1"/>
  <c r="DL83" i="1" s="1"/>
  <c r="DL91" i="1" s="1"/>
  <c r="CE83" i="1"/>
  <c r="CI42" i="1"/>
  <c r="CJ42" i="1"/>
  <c r="CF62" i="1"/>
  <c r="CC61" i="4"/>
  <c r="CI41" i="4"/>
  <c r="CM42" i="1" s="1"/>
  <c r="CL42" i="1"/>
  <c r="CK42" i="1"/>
  <c r="DI23" i="1"/>
  <c r="BY22" i="4"/>
  <c r="CC23" i="1" s="1"/>
  <c r="S60" i="2" l="1"/>
  <c r="S59" i="2" s="1"/>
  <c r="S58" i="2" s="1"/>
  <c r="P21" i="2"/>
  <c r="P20" i="2" s="1"/>
  <c r="DP42" i="1"/>
  <c r="W40" i="2" s="1"/>
  <c r="W34" i="2" s="1"/>
  <c r="W33" i="2" s="1"/>
  <c r="DQ42" i="1"/>
  <c r="DM62" i="1"/>
  <c r="CF83" i="1"/>
  <c r="CJ41" i="4"/>
  <c r="CN42" i="1" s="1"/>
  <c r="DR42" i="1"/>
  <c r="DS42" i="1"/>
  <c r="DT42" i="1"/>
  <c r="AA40" i="2" s="1"/>
  <c r="AA34" i="2" s="1"/>
  <c r="AA33" i="2" s="1"/>
  <c r="CG62" i="1"/>
  <c r="CD61" i="4"/>
  <c r="DJ23" i="1"/>
  <c r="BZ22" i="4"/>
  <c r="CD23" i="1" s="1"/>
  <c r="T60" i="2" l="1"/>
  <c r="T59" i="2" s="1"/>
  <c r="T58" i="2" s="1"/>
  <c r="DM83" i="1"/>
  <c r="DM91" i="1" s="1"/>
  <c r="Q21" i="2"/>
  <c r="Q20" i="2" s="1"/>
  <c r="Z40" i="2"/>
  <c r="Z34" i="2" s="1"/>
  <c r="Z33" i="2" s="1"/>
  <c r="X40" i="2"/>
  <c r="X34" i="2" s="1"/>
  <c r="X33" i="2" s="1"/>
  <c r="Y40" i="2"/>
  <c r="Y34" i="2" s="1"/>
  <c r="Y33" i="2" s="1"/>
  <c r="DN62" i="1"/>
  <c r="DN83" i="1" s="1"/>
  <c r="DN91" i="1" s="1"/>
  <c r="CG83" i="1"/>
  <c r="CK41" i="4"/>
  <c r="CL41" i="4" s="1"/>
  <c r="DU42" i="1"/>
  <c r="CE61" i="4"/>
  <c r="CH62" i="1"/>
  <c r="DK23" i="1"/>
  <c r="CA22" i="4"/>
  <c r="CE23" i="1" s="1"/>
  <c r="U60" i="2" l="1"/>
  <c r="U59" i="2" s="1"/>
  <c r="U58" i="2" s="1"/>
  <c r="AB40" i="2"/>
  <c r="AB34" i="2" s="1"/>
  <c r="AB33" i="2" s="1"/>
  <c r="R21" i="2"/>
  <c r="R20" i="2" s="1"/>
  <c r="DO62" i="1"/>
  <c r="DO83" i="1" s="1"/>
  <c r="DO91" i="1" s="1"/>
  <c r="CH83" i="1"/>
  <c r="CO42" i="1"/>
  <c r="CF61" i="4"/>
  <c r="CI62" i="1"/>
  <c r="CP42" i="1"/>
  <c r="CM41" i="4"/>
  <c r="CB22" i="4"/>
  <c r="CF23" i="1" s="1"/>
  <c r="DL23" i="1"/>
  <c r="V60" i="2" l="1"/>
  <c r="V59" i="2" s="1"/>
  <c r="V58" i="2" s="1"/>
  <c r="S21" i="2"/>
  <c r="S20" i="2" s="1"/>
  <c r="DV42" i="1"/>
  <c r="DP62" i="1"/>
  <c r="DP83" i="1" s="1"/>
  <c r="DP91" i="1" s="1"/>
  <c r="CI83" i="1"/>
  <c r="CC22" i="4"/>
  <c r="CG23" i="1" s="1"/>
  <c r="DW42" i="1"/>
  <c r="CN41" i="4"/>
  <c r="CO41" i="4" s="1"/>
  <c r="CS42" i="1" s="1"/>
  <c r="CQ42" i="1"/>
  <c r="CG61" i="4"/>
  <c r="CJ62" i="1"/>
  <c r="DM23" i="1"/>
  <c r="W60" i="2" l="1"/>
  <c r="W59" i="2" s="1"/>
  <c r="W58" i="2" s="1"/>
  <c r="AD40" i="2"/>
  <c r="AD34" i="2" s="1"/>
  <c r="AD33" i="2" s="1"/>
  <c r="AC40" i="2"/>
  <c r="AC34" i="2" s="1"/>
  <c r="AC33" i="2" s="1"/>
  <c r="T21" i="2"/>
  <c r="T20" i="2" s="1"/>
  <c r="DQ62" i="1"/>
  <c r="DQ83" i="1" s="1"/>
  <c r="DQ91" i="1" s="1"/>
  <c r="CJ83" i="1"/>
  <c r="CD22" i="4"/>
  <c r="CH23" i="1" s="1"/>
  <c r="DX42" i="1"/>
  <c r="AE40" i="2" s="1"/>
  <c r="AE34" i="2" s="1"/>
  <c r="AE33" i="2" s="1"/>
  <c r="DZ42" i="1"/>
  <c r="CH61" i="4"/>
  <c r="CK62" i="1"/>
  <c r="CP41" i="4"/>
  <c r="CT42" i="1" s="1"/>
  <c r="CR42" i="1"/>
  <c r="DN23" i="1"/>
  <c r="X60" i="2" l="1"/>
  <c r="X59" i="2" s="1"/>
  <c r="X58" i="2" s="1"/>
  <c r="AG40" i="2"/>
  <c r="AG34" i="2" s="1"/>
  <c r="AG33" i="2" s="1"/>
  <c r="U21" i="2"/>
  <c r="U20" i="2" s="1"/>
  <c r="DR62" i="1"/>
  <c r="DR83" i="1" s="1"/>
  <c r="DR91" i="1" s="1"/>
  <c r="CK83" i="1"/>
  <c r="CE22" i="4"/>
  <c r="CI23" i="1" s="1"/>
  <c r="EA42" i="1"/>
  <c r="DY42" i="1"/>
  <c r="CQ41" i="4"/>
  <c r="CU42" i="1" s="1"/>
  <c r="CI61" i="4"/>
  <c r="CL62" i="1"/>
  <c r="DO23" i="1"/>
  <c r="Y60" i="2" l="1"/>
  <c r="Y59" i="2" s="1"/>
  <c r="Y58" i="2" s="1"/>
  <c r="AF40" i="2"/>
  <c r="AF34" i="2" s="1"/>
  <c r="AF33" i="2" s="1"/>
  <c r="AH40" i="2"/>
  <c r="AH34" i="2" s="1"/>
  <c r="AH33" i="2" s="1"/>
  <c r="V21" i="2"/>
  <c r="V20" i="2" s="1"/>
  <c r="DS62" i="1"/>
  <c r="DS83" i="1" s="1"/>
  <c r="DS91" i="1" s="1"/>
  <c r="CL83" i="1"/>
  <c r="CF22" i="4"/>
  <c r="CJ23" i="1" s="1"/>
  <c r="EB42" i="1"/>
  <c r="CR41" i="4"/>
  <c r="CV42" i="1" s="1"/>
  <c r="CM62" i="1"/>
  <c r="CJ61" i="4"/>
  <c r="DP23" i="1"/>
  <c r="Z60" i="2" l="1"/>
  <c r="Z59" i="2" s="1"/>
  <c r="Z58" i="2" s="1"/>
  <c r="AI40" i="2"/>
  <c r="AI34" i="2" s="1"/>
  <c r="AI33" i="2" s="1"/>
  <c r="W21" i="2"/>
  <c r="W20" i="2" s="1"/>
  <c r="DT62" i="1"/>
  <c r="CM83" i="1"/>
  <c r="CG22" i="4"/>
  <c r="CK23" i="1" s="1"/>
  <c r="EC42" i="1"/>
  <c r="CN62" i="1"/>
  <c r="CK61" i="4"/>
  <c r="DQ23" i="1"/>
  <c r="AA60" i="2" l="1"/>
  <c r="AA59" i="2" s="1"/>
  <c r="AA58" i="2" s="1"/>
  <c r="DT83" i="1"/>
  <c r="DT91" i="1" s="1"/>
  <c r="AJ40" i="2"/>
  <c r="AJ34" i="2" s="1"/>
  <c r="AJ33" i="2" s="1"/>
  <c r="X21" i="2"/>
  <c r="X20" i="2" s="1"/>
  <c r="DU62" i="1"/>
  <c r="DU83" i="1" s="1"/>
  <c r="DU91" i="1" s="1"/>
  <c r="CN83" i="1"/>
  <c r="CH22" i="4"/>
  <c r="CL23" i="1" s="1"/>
  <c r="CO62" i="1"/>
  <c r="CL61" i="4"/>
  <c r="DR23" i="1"/>
  <c r="AB60" i="2" l="1"/>
  <c r="AB59" i="2" s="1"/>
  <c r="AB58" i="2" s="1"/>
  <c r="Y21" i="2"/>
  <c r="Y20" i="2" s="1"/>
  <c r="DV62" i="1"/>
  <c r="DV83" i="1" s="1"/>
  <c r="DV91" i="1" s="1"/>
  <c r="CO83" i="1"/>
  <c r="CI22" i="4"/>
  <c r="CM23" i="1" s="1"/>
  <c r="CM61" i="4"/>
  <c r="CP62" i="1"/>
  <c r="DS23" i="1"/>
  <c r="Z21" i="2" l="1"/>
  <c r="Z20" i="2" s="1"/>
  <c r="AC60" i="2"/>
  <c r="AC59" i="2" s="1"/>
  <c r="AC58" i="2" s="1"/>
  <c r="DW62" i="1"/>
  <c r="DW83" i="1" s="1"/>
  <c r="DW91" i="1" s="1"/>
  <c r="CP83" i="1"/>
  <c r="CJ22" i="4"/>
  <c r="CN23" i="1" s="1"/>
  <c r="CN61" i="4"/>
  <c r="CQ62" i="1"/>
  <c r="DT23" i="1"/>
  <c r="AD60" i="2" l="1"/>
  <c r="AD59" i="2" s="1"/>
  <c r="AD58" i="2" s="1"/>
  <c r="AA21" i="2"/>
  <c r="AA20" i="2" s="1"/>
  <c r="DX62" i="1"/>
  <c r="DX83" i="1" s="1"/>
  <c r="DX91" i="1" s="1"/>
  <c r="CQ83" i="1"/>
  <c r="CK22" i="4"/>
  <c r="CO23" i="1" s="1"/>
  <c r="CR62" i="1"/>
  <c r="CO61" i="4"/>
  <c r="DU23" i="1"/>
  <c r="AE60" i="2" l="1"/>
  <c r="AE59" i="2" s="1"/>
  <c r="AE58" i="2" s="1"/>
  <c r="AB21" i="2"/>
  <c r="AB20" i="2" s="1"/>
  <c r="DY62" i="1"/>
  <c r="DY83" i="1" s="1"/>
  <c r="DY91" i="1" s="1"/>
  <c r="CR83" i="1"/>
  <c r="CL22" i="4"/>
  <c r="CP23" i="1" s="1"/>
  <c r="CS62" i="1"/>
  <c r="CP61" i="4"/>
  <c r="DV23" i="1"/>
  <c r="AC21" i="2" l="1"/>
  <c r="AC20" i="2" s="1"/>
  <c r="AF60" i="2"/>
  <c r="AF59" i="2" s="1"/>
  <c r="AF58" i="2" s="1"/>
  <c r="DZ62" i="1"/>
  <c r="DZ83" i="1" s="1"/>
  <c r="DZ91" i="1" s="1"/>
  <c r="CS83" i="1"/>
  <c r="CM22" i="4"/>
  <c r="CQ23" i="1" s="1"/>
  <c r="CT62" i="1"/>
  <c r="CQ61" i="4"/>
  <c r="DW23" i="1"/>
  <c r="AG60" i="2" l="1"/>
  <c r="AG59" i="2" s="1"/>
  <c r="AG58" i="2" s="1"/>
  <c r="AD21" i="2"/>
  <c r="AD20" i="2" s="1"/>
  <c r="EA62" i="1"/>
  <c r="CT83" i="1"/>
  <c r="CN22" i="4"/>
  <c r="CR23" i="1" s="1"/>
  <c r="CU62" i="1"/>
  <c r="CR61" i="4"/>
  <c r="CV62" i="1" s="1"/>
  <c r="DX23" i="1"/>
  <c r="AH60" i="2" l="1"/>
  <c r="AH59" i="2" s="1"/>
  <c r="AH58" i="2" s="1"/>
  <c r="EA83" i="1"/>
  <c r="EA91" i="1" s="1"/>
  <c r="AE21" i="2"/>
  <c r="AE20" i="2" s="1"/>
  <c r="EC62" i="1"/>
  <c r="CV83" i="1"/>
  <c r="EB62" i="1"/>
  <c r="EB83" i="1" s="1"/>
  <c r="EB91" i="1" s="1"/>
  <c r="CU83" i="1"/>
  <c r="CO22" i="4"/>
  <c r="CS23" i="1" s="1"/>
  <c r="DY23" i="1"/>
  <c r="AJ60" i="2" l="1"/>
  <c r="AJ59" i="2" s="1"/>
  <c r="AJ58" i="2" s="1"/>
  <c r="EC83" i="1"/>
  <c r="AI60" i="2"/>
  <c r="AI59" i="2" s="1"/>
  <c r="AI58" i="2" s="1"/>
  <c r="AF21" i="2"/>
  <c r="AF20" i="2" s="1"/>
  <c r="CP22" i="4"/>
  <c r="CT23" i="1" s="1"/>
  <c r="DZ23" i="1"/>
  <c r="CY83" i="1" l="1"/>
  <c r="EC91" i="1"/>
  <c r="CY91" i="1" s="1"/>
  <c r="AG21" i="2"/>
  <c r="AG20" i="2" s="1"/>
  <c r="CQ22" i="4"/>
  <c r="CU23" i="1" s="1"/>
  <c r="EA23" i="1"/>
  <c r="AH21" i="2" l="1"/>
  <c r="AH20" i="2" s="1"/>
  <c r="CR22" i="4"/>
  <c r="CV23" i="1" s="1"/>
  <c r="EB23" i="1"/>
  <c r="AI21" i="2" l="1"/>
  <c r="AI20" i="2" s="1"/>
  <c r="EC23" i="1"/>
  <c r="AJ21" i="2" l="1"/>
  <c r="AJ20" i="2" s="1"/>
  <c r="BR71" i="1"/>
  <c r="BR70" i="1"/>
  <c r="BS71" i="1" l="1"/>
  <c r="BT71" i="1"/>
  <c r="BU71" i="1"/>
  <c r="BW71" i="1"/>
  <c r="BV71" i="1"/>
  <c r="BX71" i="1"/>
  <c r="BY71" i="1"/>
  <c r="BZ71" i="1"/>
  <c r="CA71" i="1"/>
  <c r="CD71" i="1"/>
  <c r="CC71" i="1"/>
  <c r="CB71" i="1"/>
  <c r="CF71" i="1"/>
  <c r="CE71" i="1"/>
  <c r="CG71" i="1"/>
  <c r="CJ71" i="1"/>
  <c r="CH71" i="1"/>
  <c r="CI71" i="1"/>
  <c r="CK71" i="1"/>
  <c r="CL71" i="1"/>
  <c r="CM71" i="1"/>
  <c r="CN71" i="1"/>
  <c r="CO71" i="1"/>
  <c r="CQ71" i="1"/>
  <c r="CP71" i="1"/>
  <c r="CR71" i="1"/>
  <c r="CS71" i="1"/>
  <c r="CT71" i="1"/>
  <c r="CU71" i="1"/>
  <c r="CV71" i="1"/>
  <c r="BS70" i="1"/>
  <c r="BT70" i="1"/>
  <c r="BU70" i="1"/>
  <c r="BV70" i="1"/>
  <c r="BW70" i="1"/>
  <c r="BX70" i="1"/>
  <c r="BY70" i="1"/>
  <c r="BZ70" i="1"/>
  <c r="CA70" i="1"/>
  <c r="CB70" i="1"/>
  <c r="CC70" i="1"/>
  <c r="CE70" i="1"/>
  <c r="CD70" i="1"/>
  <c r="CF70" i="1"/>
  <c r="CG70" i="1"/>
  <c r="CH70" i="1"/>
  <c r="CJ70" i="1"/>
  <c r="CI70" i="1"/>
  <c r="CK70" i="1"/>
  <c r="CL70" i="1"/>
  <c r="CM70" i="1"/>
  <c r="CN70" i="1"/>
  <c r="CO70" i="1"/>
  <c r="CP70" i="1"/>
  <c r="CQ70" i="1"/>
  <c r="CR70" i="1"/>
  <c r="CS70" i="1"/>
  <c r="CT70" i="1"/>
  <c r="CU70" i="1"/>
  <c r="CV70" i="1"/>
  <c r="BR68" i="1"/>
  <c r="DG70" i="1" l="1"/>
  <c r="N68" i="2" s="1"/>
  <c r="DC70" i="1"/>
  <c r="J68" i="2" s="1"/>
  <c r="EC71" i="1"/>
  <c r="AJ69" i="2" s="1"/>
  <c r="DY71" i="1"/>
  <c r="AF69" i="2" s="1"/>
  <c r="DU71" i="1"/>
  <c r="AB69" i="2" s="1"/>
  <c r="DP71" i="1"/>
  <c r="W69" i="2" s="1"/>
  <c r="DL71" i="1"/>
  <c r="S69" i="2" s="1"/>
  <c r="DK71" i="1"/>
  <c r="R69" i="2" s="1"/>
  <c r="DE71" i="1"/>
  <c r="L69" i="2" s="1"/>
  <c r="DA71" i="1"/>
  <c r="H69" i="2" s="1"/>
  <c r="EA70" i="1"/>
  <c r="AH68" i="2" s="1"/>
  <c r="DZ70" i="1"/>
  <c r="AG68" i="2" s="1"/>
  <c r="DN70" i="1"/>
  <c r="U68" i="2" s="1"/>
  <c r="DB70" i="1"/>
  <c r="I68" i="2" s="1"/>
  <c r="EB71" i="1"/>
  <c r="AI69" i="2" s="1"/>
  <c r="DW71" i="1"/>
  <c r="AD69" i="2" s="1"/>
  <c r="DT71" i="1"/>
  <c r="AA69" i="2" s="1"/>
  <c r="DO71" i="1"/>
  <c r="V69" i="2" s="1"/>
  <c r="DM71" i="1"/>
  <c r="T69" i="2" s="1"/>
  <c r="DH71" i="1"/>
  <c r="O69" i="2" s="1"/>
  <c r="DC71" i="1"/>
  <c r="J69" i="2" s="1"/>
  <c r="CZ71" i="1"/>
  <c r="G69" i="2" s="1"/>
  <c r="DS70" i="1"/>
  <c r="Z68" i="2" s="1"/>
  <c r="DR70" i="1"/>
  <c r="Y68" i="2" s="1"/>
  <c r="DJ70" i="1"/>
  <c r="Q68" i="2" s="1"/>
  <c r="DY70" i="1"/>
  <c r="AF68" i="2" s="1"/>
  <c r="DP70" i="1"/>
  <c r="W68" i="2" s="1"/>
  <c r="DE70" i="1"/>
  <c r="L68" i="2" s="1"/>
  <c r="DA70" i="1"/>
  <c r="EA71" i="1"/>
  <c r="AH69" i="2" s="1"/>
  <c r="DX71" i="1"/>
  <c r="AE69" i="2" s="1"/>
  <c r="DS71" i="1"/>
  <c r="Z69" i="2" s="1"/>
  <c r="DQ71" i="1"/>
  <c r="X69" i="2" s="1"/>
  <c r="DI71" i="1"/>
  <c r="P69" i="2" s="1"/>
  <c r="DG71" i="1"/>
  <c r="N69" i="2" s="1"/>
  <c r="DD71" i="1"/>
  <c r="K69" i="2" s="1"/>
  <c r="DW70" i="1"/>
  <c r="AD68" i="2" s="1"/>
  <c r="DO70" i="1"/>
  <c r="DV70" i="1"/>
  <c r="AC68" i="2" s="1"/>
  <c r="DF70" i="1"/>
  <c r="M68" i="2" s="1"/>
  <c r="EC70" i="1"/>
  <c r="DU70" i="1"/>
  <c r="DM70" i="1"/>
  <c r="EB70" i="1"/>
  <c r="DX70" i="1"/>
  <c r="AE68" i="2" s="1"/>
  <c r="DT70" i="1"/>
  <c r="AA68" i="2" s="1"/>
  <c r="DQ70" i="1"/>
  <c r="X68" i="2" s="1"/>
  <c r="DK70" i="1"/>
  <c r="R68" i="2" s="1"/>
  <c r="DH70" i="1"/>
  <c r="O68" i="2" s="1"/>
  <c r="DD70" i="1"/>
  <c r="K68" i="2" s="1"/>
  <c r="CZ70" i="1"/>
  <c r="DZ71" i="1"/>
  <c r="AG69" i="2" s="1"/>
  <c r="DV71" i="1"/>
  <c r="AC69" i="2" s="1"/>
  <c r="DR71" i="1"/>
  <c r="Y69" i="2" s="1"/>
  <c r="DN71" i="1"/>
  <c r="U69" i="2" s="1"/>
  <c r="DJ71" i="1"/>
  <c r="Q69" i="2" s="1"/>
  <c r="DF71" i="1"/>
  <c r="M69" i="2" s="1"/>
  <c r="DB71" i="1"/>
  <c r="I69" i="2" s="1"/>
  <c r="DL70" i="1"/>
  <c r="DI70" i="1"/>
  <c r="P68" i="2" s="1"/>
  <c r="AI68" i="2" l="1"/>
  <c r="AI66" i="2" s="1"/>
  <c r="L66" i="2"/>
  <c r="T68" i="2"/>
  <c r="T66" i="2" s="1"/>
  <c r="H68" i="2"/>
  <c r="H66" i="2" s="1"/>
  <c r="AB68" i="2"/>
  <c r="AB66" i="2" s="1"/>
  <c r="AE66" i="2"/>
  <c r="P66" i="2"/>
  <c r="AJ68" i="2"/>
  <c r="AJ66" i="2" s="1"/>
  <c r="V68" i="2"/>
  <c r="V66" i="2" s="1"/>
  <c r="R66" i="2"/>
  <c r="S68" i="2"/>
  <c r="S66" i="2" s="1"/>
  <c r="W66" i="2"/>
  <c r="Y66" i="2"/>
  <c r="O66" i="2"/>
  <c r="X66" i="2"/>
  <c r="G68" i="2"/>
  <c r="G66" i="2" s="1"/>
  <c r="M66" i="2"/>
  <c r="AC66" i="2"/>
  <c r="Z66" i="2"/>
  <c r="AA66" i="2"/>
  <c r="I66" i="2"/>
  <c r="AD66" i="2"/>
  <c r="U66" i="2"/>
  <c r="AG66" i="2"/>
  <c r="AH66" i="2"/>
  <c r="K66" i="2"/>
  <c r="AF66" i="2"/>
  <c r="J66" i="2"/>
  <c r="Q66" i="2"/>
  <c r="N66" i="2"/>
  <c r="G32" i="1" l="1"/>
  <c r="G34" i="1" l="1"/>
  <c r="G33" i="1"/>
  <c r="H32" i="1"/>
  <c r="AN31" i="4"/>
  <c r="AP32" i="1" s="1"/>
  <c r="H33" i="1" l="1"/>
  <c r="AN32" i="4"/>
  <c r="AP33" i="1" s="1"/>
  <c r="H34" i="1"/>
  <c r="AN33" i="4"/>
  <c r="AP34" i="1" s="1"/>
  <c r="I32" i="1"/>
  <c r="AO31" i="4"/>
  <c r="AQ32" i="1" s="1"/>
  <c r="AP81" i="1" l="1"/>
  <c r="AP84" i="1" s="1"/>
  <c r="I34" i="1"/>
  <c r="AO33" i="4"/>
  <c r="AQ34" i="1" s="1"/>
  <c r="I33" i="1"/>
  <c r="AO32" i="4"/>
  <c r="AQ33" i="1" s="1"/>
  <c r="J32" i="1"/>
  <c r="AP31" i="4"/>
  <c r="AR32" i="1" s="1"/>
  <c r="AQ81" i="1" l="1"/>
  <c r="AQ84" i="1" s="1"/>
  <c r="J34" i="1"/>
  <c r="AP33" i="4"/>
  <c r="AR34" i="1" s="1"/>
  <c r="K32" i="1"/>
  <c r="AQ31" i="4"/>
  <c r="AS32" i="1" s="1"/>
  <c r="J33" i="1"/>
  <c r="AP32" i="4"/>
  <c r="AR33" i="1" s="1"/>
  <c r="AR81" i="1" l="1"/>
  <c r="AR84" i="1" s="1"/>
  <c r="K34" i="1"/>
  <c r="AQ33" i="4"/>
  <c r="AS34" i="1" s="1"/>
  <c r="L32" i="1"/>
  <c r="AR31" i="4"/>
  <c r="AT32" i="1" s="1"/>
  <c r="K33" i="1"/>
  <c r="AQ32" i="4"/>
  <c r="AS33" i="1" s="1"/>
  <c r="AS81" i="1" s="1"/>
  <c r="AS84" i="1" s="1"/>
  <c r="M32" i="1" l="1"/>
  <c r="AS31" i="4"/>
  <c r="AU32" i="1" s="1"/>
  <c r="L33" i="1"/>
  <c r="AR32" i="4"/>
  <c r="AT33" i="1" s="1"/>
  <c r="L34" i="1"/>
  <c r="AR33" i="4"/>
  <c r="AT34" i="1" s="1"/>
  <c r="AT81" i="1" l="1"/>
  <c r="AT84" i="1" s="1"/>
  <c r="M34" i="1"/>
  <c r="AS33" i="4"/>
  <c r="AU34" i="1" s="1"/>
  <c r="M33" i="1"/>
  <c r="AS32" i="4"/>
  <c r="AU33" i="1" s="1"/>
  <c r="AU81" i="1" s="1"/>
  <c r="AU84" i="1" s="1"/>
  <c r="N32" i="1"/>
  <c r="AT31" i="4"/>
  <c r="AV32" i="1" s="1"/>
  <c r="N33" i="1" l="1"/>
  <c r="AT32" i="4"/>
  <c r="AV33" i="1" s="1"/>
  <c r="O32" i="1"/>
  <c r="AU31" i="4"/>
  <c r="AW32" i="1" s="1"/>
  <c r="N34" i="1"/>
  <c r="AT33" i="4"/>
  <c r="AV34" i="1" s="1"/>
  <c r="AV81" i="1" l="1"/>
  <c r="AV84" i="1" s="1"/>
  <c r="P32" i="1"/>
  <c r="AV31" i="4"/>
  <c r="AX32" i="1" s="1"/>
  <c r="O34" i="1"/>
  <c r="AU33" i="4"/>
  <c r="AW34" i="1" s="1"/>
  <c r="O33" i="1"/>
  <c r="AU32" i="4"/>
  <c r="AW33" i="1" s="1"/>
  <c r="AW81" i="1" l="1"/>
  <c r="AW84" i="1" s="1"/>
  <c r="P34" i="1"/>
  <c r="AV33" i="4"/>
  <c r="AX34" i="1" s="1"/>
  <c r="Q32" i="1"/>
  <c r="AW31" i="4"/>
  <c r="AY32" i="1" s="1"/>
  <c r="P33" i="1"/>
  <c r="AV32" i="4"/>
  <c r="AX33" i="1" s="1"/>
  <c r="AX81" i="1" l="1"/>
  <c r="AX84" i="1" s="1"/>
  <c r="R32" i="1"/>
  <c r="AX31" i="4"/>
  <c r="AZ32" i="1" s="1"/>
  <c r="Q33" i="1"/>
  <c r="AW32" i="4"/>
  <c r="AY33" i="1" s="1"/>
  <c r="Q34" i="1"/>
  <c r="AW33" i="4"/>
  <c r="AY34" i="1" s="1"/>
  <c r="AY81" i="1" l="1"/>
  <c r="AY84" i="1" s="1"/>
  <c r="R34" i="1"/>
  <c r="AX33" i="4"/>
  <c r="AZ34" i="1" s="1"/>
  <c r="R33" i="1"/>
  <c r="AX32" i="4"/>
  <c r="AZ33" i="1" s="1"/>
  <c r="S32" i="1"/>
  <c r="AY31" i="4"/>
  <c r="BA32" i="1" s="1"/>
  <c r="AZ81" i="1" l="1"/>
  <c r="AZ84" i="1" s="1"/>
  <c r="S33" i="1"/>
  <c r="AY32" i="4"/>
  <c r="BA33" i="1" s="1"/>
  <c r="T32" i="1"/>
  <c r="AZ31" i="4"/>
  <c r="BB32" i="1" s="1"/>
  <c r="S34" i="1"/>
  <c r="AY33" i="4"/>
  <c r="BA34" i="1" s="1"/>
  <c r="BA81" i="1" l="1"/>
  <c r="BA84" i="1" s="1"/>
  <c r="T33" i="1"/>
  <c r="AZ32" i="4"/>
  <c r="BB33" i="1" s="1"/>
  <c r="U32" i="1"/>
  <c r="BA31" i="4"/>
  <c r="BC32" i="1" s="1"/>
  <c r="T34" i="1"/>
  <c r="AZ33" i="4"/>
  <c r="BB34" i="1" s="1"/>
  <c r="BB81" i="1" l="1"/>
  <c r="BB84" i="1" s="1"/>
  <c r="V32" i="1"/>
  <c r="BB31" i="4"/>
  <c r="BD32" i="1" s="1"/>
  <c r="U33" i="1"/>
  <c r="BA32" i="4"/>
  <c r="BC33" i="1" s="1"/>
  <c r="U34" i="1"/>
  <c r="BA33" i="4"/>
  <c r="BC34" i="1" s="1"/>
  <c r="BC81" i="1" l="1"/>
  <c r="BC84" i="1" s="1"/>
  <c r="W32" i="1"/>
  <c r="BC31" i="4"/>
  <c r="BE32" i="1" s="1"/>
  <c r="V33" i="1"/>
  <c r="BB32" i="4"/>
  <c r="BD33" i="1" s="1"/>
  <c r="V34" i="1"/>
  <c r="BB33" i="4"/>
  <c r="BD34" i="1" s="1"/>
  <c r="BD81" i="1" l="1"/>
  <c r="BD84" i="1" s="1"/>
  <c r="W33" i="1"/>
  <c r="BC32" i="4"/>
  <c r="BE33" i="1" s="1"/>
  <c r="W34" i="1"/>
  <c r="BC33" i="4"/>
  <c r="BE34" i="1" s="1"/>
  <c r="X32" i="1"/>
  <c r="BD31" i="4"/>
  <c r="BF32" i="1" s="1"/>
  <c r="BE81" i="1" l="1"/>
  <c r="BE84" i="1" s="1"/>
  <c r="X34" i="1"/>
  <c r="BD33" i="4"/>
  <c r="BF34" i="1" s="1"/>
  <c r="X33" i="1"/>
  <c r="BD32" i="4"/>
  <c r="BF33" i="1" s="1"/>
  <c r="BF81" i="1" s="1"/>
  <c r="BF84" i="1" s="1"/>
  <c r="Y32" i="1"/>
  <c r="BE31" i="4"/>
  <c r="BG32" i="1" s="1"/>
  <c r="Y34" i="1" l="1"/>
  <c r="BE33" i="4"/>
  <c r="BG34" i="1" s="1"/>
  <c r="Y33" i="1"/>
  <c r="BE32" i="4"/>
  <c r="BG33" i="1" s="1"/>
  <c r="Z32" i="1"/>
  <c r="BF31" i="4"/>
  <c r="BH32" i="1" s="1"/>
  <c r="BG81" i="1" l="1"/>
  <c r="BG84" i="1" s="1"/>
  <c r="Z34" i="1"/>
  <c r="BF33" i="4"/>
  <c r="BH34" i="1" s="1"/>
  <c r="AA32" i="1"/>
  <c r="BG31" i="4"/>
  <c r="BI32" i="1" s="1"/>
  <c r="Z33" i="1"/>
  <c r="BF32" i="4"/>
  <c r="BH33" i="1" s="1"/>
  <c r="BH81" i="1" l="1"/>
  <c r="BH84" i="1" s="1"/>
  <c r="AA33" i="1"/>
  <c r="BG32" i="4"/>
  <c r="BI33" i="1" s="1"/>
  <c r="AA34" i="1"/>
  <c r="BG33" i="4"/>
  <c r="BI34" i="1" s="1"/>
  <c r="AB32" i="1"/>
  <c r="BH31" i="4"/>
  <c r="BJ32" i="1" s="1"/>
  <c r="BI81" i="1" l="1"/>
  <c r="BI84" i="1" s="1"/>
  <c r="AB34" i="1"/>
  <c r="BH33" i="4"/>
  <c r="BJ34" i="1" s="1"/>
  <c r="AB33" i="1"/>
  <c r="BH32" i="4"/>
  <c r="BJ33" i="1" s="1"/>
  <c r="BJ81" i="1" s="1"/>
  <c r="BJ84" i="1" s="1"/>
  <c r="AC32" i="1"/>
  <c r="BI31" i="4"/>
  <c r="BK32" i="1" s="1"/>
  <c r="AC34" i="1" l="1"/>
  <c r="BI33" i="4"/>
  <c r="BK34" i="1" s="1"/>
  <c r="AD32" i="1"/>
  <c r="BJ31" i="4"/>
  <c r="BL32" i="1" s="1"/>
  <c r="AC33" i="1"/>
  <c r="BI32" i="4"/>
  <c r="BK33" i="1" s="1"/>
  <c r="BK81" i="1" s="1"/>
  <c r="BK84" i="1" s="1"/>
  <c r="AD33" i="1" l="1"/>
  <c r="BJ32" i="4"/>
  <c r="BL33" i="1" s="1"/>
  <c r="AD34" i="1"/>
  <c r="BJ33" i="4"/>
  <c r="BL34" i="1" s="1"/>
  <c r="AE32" i="1"/>
  <c r="BK31" i="4"/>
  <c r="BM32" i="1" s="1"/>
  <c r="BL81" i="1" l="1"/>
  <c r="BL84" i="1" s="1"/>
  <c r="AE33" i="1"/>
  <c r="BK32" i="4"/>
  <c r="BM33" i="1" s="1"/>
  <c r="AF32" i="1"/>
  <c r="BL31" i="4"/>
  <c r="BN32" i="1" s="1"/>
  <c r="AE34" i="1"/>
  <c r="BK33" i="4"/>
  <c r="BM34" i="1" s="1"/>
  <c r="BM81" i="1" l="1"/>
  <c r="BM84" i="1" s="1"/>
  <c r="AF34" i="1"/>
  <c r="BL33" i="4"/>
  <c r="BN34" i="1" s="1"/>
  <c r="AF33" i="1"/>
  <c r="BL32" i="4"/>
  <c r="BN33" i="1" s="1"/>
  <c r="BN81" i="1" s="1"/>
  <c r="BN84" i="1" s="1"/>
  <c r="AG32" i="1"/>
  <c r="BM31" i="4"/>
  <c r="BO32" i="1" s="1"/>
  <c r="AJ31" i="4"/>
  <c r="D32" i="1"/>
  <c r="E33" i="4"/>
  <c r="E32" i="4"/>
  <c r="BO31" i="4" l="1"/>
  <c r="BS32" i="1" s="1"/>
  <c r="AJ32" i="4"/>
  <c r="D33" i="1"/>
  <c r="AJ33" i="4"/>
  <c r="D34" i="1"/>
  <c r="AG33" i="1"/>
  <c r="BM32" i="4"/>
  <c r="BO33" i="1" s="1"/>
  <c r="AG34" i="1"/>
  <c r="BM33" i="4"/>
  <c r="BO34" i="1" s="1"/>
  <c r="E32" i="1"/>
  <c r="AK31" i="4"/>
  <c r="AM32" i="1" s="1"/>
  <c r="AL32" i="1"/>
  <c r="BO81" i="1" l="1"/>
  <c r="BO84" i="1" s="1"/>
  <c r="CZ32" i="1"/>
  <c r="BP31" i="4"/>
  <c r="BT32" i="1" s="1"/>
  <c r="BO33" i="4"/>
  <c r="BS34" i="1" s="1"/>
  <c r="BO32" i="4"/>
  <c r="BS33" i="1" s="1"/>
  <c r="E33" i="1"/>
  <c r="AK32" i="4"/>
  <c r="AM33" i="1" s="1"/>
  <c r="AL34" i="1"/>
  <c r="E34" i="1"/>
  <c r="AK33" i="4"/>
  <c r="AL33" i="1"/>
  <c r="AL81" i="1" l="1"/>
  <c r="AL84" i="1" s="1"/>
  <c r="BS81" i="1"/>
  <c r="BS84" i="1" s="1"/>
  <c r="DA32" i="1"/>
  <c r="BP33" i="4"/>
  <c r="BT34" i="1" s="1"/>
  <c r="CZ34" i="1"/>
  <c r="G32" i="2" s="1"/>
  <c r="F32" i="1"/>
  <c r="AL31" i="4"/>
  <c r="BQ31" i="4" s="1"/>
  <c r="BU32" i="1" s="1"/>
  <c r="AM31" i="4"/>
  <c r="CZ33" i="1"/>
  <c r="G31" i="2" s="1"/>
  <c r="BP32" i="4"/>
  <c r="BT33" i="1" s="1"/>
  <c r="G30" i="2"/>
  <c r="AM34" i="1"/>
  <c r="AM81" i="1" l="1"/>
  <c r="AM84" i="1" s="1"/>
  <c r="H30" i="2"/>
  <c r="CZ81" i="1"/>
  <c r="BT81" i="1"/>
  <c r="BT84" i="1" s="1"/>
  <c r="G23" i="2"/>
  <c r="G80" i="2" s="1"/>
  <c r="DA34" i="1"/>
  <c r="H32" i="2" s="1"/>
  <c r="DA33" i="1"/>
  <c r="AO32" i="1"/>
  <c r="F34" i="1"/>
  <c r="AL33" i="4"/>
  <c r="BQ33" i="4" s="1"/>
  <c r="BU34" i="1" s="1"/>
  <c r="AM33" i="4"/>
  <c r="AN32" i="1"/>
  <c r="BR31" i="4"/>
  <c r="F33" i="1"/>
  <c r="AL32" i="4"/>
  <c r="BQ32" i="4" s="1"/>
  <c r="BU33" i="1" s="1"/>
  <c r="AM32" i="4"/>
  <c r="CZ84" i="1" l="1"/>
  <c r="CZ92" i="1" s="1"/>
  <c r="DA81" i="1"/>
  <c r="BU81" i="1"/>
  <c r="BU84" i="1" s="1"/>
  <c r="AO34" i="1"/>
  <c r="BS31" i="4"/>
  <c r="BV32" i="1"/>
  <c r="AN34" i="1"/>
  <c r="DB34" i="1" s="1"/>
  <c r="I32" i="2" s="1"/>
  <c r="BR33" i="4"/>
  <c r="BV34" i="1" s="1"/>
  <c r="AO33" i="1"/>
  <c r="DB32" i="1"/>
  <c r="H31" i="2"/>
  <c r="AN33" i="1"/>
  <c r="BR32" i="4"/>
  <c r="DA84" i="1" l="1"/>
  <c r="DA92" i="1" s="1"/>
  <c r="AN81" i="1"/>
  <c r="AN84" i="1" s="1"/>
  <c r="AO81" i="1"/>
  <c r="AO84" i="1" s="1"/>
  <c r="DC32" i="1"/>
  <c r="H23" i="2"/>
  <c r="H80" i="2" s="1"/>
  <c r="BS33" i="4"/>
  <c r="BW34" i="1" s="1"/>
  <c r="DB33" i="1"/>
  <c r="I31" i="2" s="1"/>
  <c r="BW32" i="1"/>
  <c r="BT31" i="4"/>
  <c r="BU31" i="4" s="1"/>
  <c r="BV31" i="4" s="1"/>
  <c r="BZ32" i="1" s="1"/>
  <c r="I30" i="2"/>
  <c r="BS32" i="4"/>
  <c r="BV33" i="1"/>
  <c r="DC34" i="1"/>
  <c r="J32" i="2" s="1"/>
  <c r="DB81" i="1" l="1"/>
  <c r="BV81" i="1"/>
  <c r="BV84" i="1" s="1"/>
  <c r="J30" i="2"/>
  <c r="I23" i="2"/>
  <c r="I80" i="2" s="1"/>
  <c r="BT33" i="4"/>
  <c r="BU33" i="4" s="1"/>
  <c r="DG32" i="1"/>
  <c r="BW33" i="1"/>
  <c r="BW81" i="1" s="1"/>
  <c r="BW84" i="1" s="1"/>
  <c r="DD32" i="1"/>
  <c r="DC33" i="1"/>
  <c r="DC81" i="1" s="1"/>
  <c r="BY32" i="1"/>
  <c r="BT32" i="4"/>
  <c r="AK81" i="1"/>
  <c r="DD34" i="1"/>
  <c r="K32" i="2" s="1"/>
  <c r="BX32" i="1"/>
  <c r="BW31" i="4"/>
  <c r="BX31" i="4" s="1"/>
  <c r="DC84" i="1" l="1"/>
  <c r="DC92" i="1" s="1"/>
  <c r="DB84" i="1"/>
  <c r="DB92" i="1" s="1"/>
  <c r="K30" i="2"/>
  <c r="BX34" i="1"/>
  <c r="DE34" i="1" s="1"/>
  <c r="L32" i="2" s="1"/>
  <c r="J31" i="2"/>
  <c r="CA32" i="1"/>
  <c r="BX33" i="1"/>
  <c r="DE33" i="1" s="1"/>
  <c r="L31" i="2" s="1"/>
  <c r="BV33" i="4"/>
  <c r="BY34" i="1"/>
  <c r="DE32" i="1"/>
  <c r="DD33" i="1"/>
  <c r="DD81" i="1" s="1"/>
  <c r="BY31" i="4"/>
  <c r="CB32" i="1"/>
  <c r="DF32" i="1"/>
  <c r="N30" i="2"/>
  <c r="BU32" i="4"/>
  <c r="DD84" i="1" l="1"/>
  <c r="DD92" i="1" s="1"/>
  <c r="DE81" i="1"/>
  <c r="BX81" i="1"/>
  <c r="BX84" i="1" s="1"/>
  <c r="M30" i="2"/>
  <c r="L30" i="2"/>
  <c r="L23" i="2" s="1"/>
  <c r="L80" i="2" s="1"/>
  <c r="J23" i="2"/>
  <c r="J80" i="2" s="1"/>
  <c r="K31" i="2"/>
  <c r="DF34" i="1"/>
  <c r="M32" i="2" s="1"/>
  <c r="BZ34" i="1"/>
  <c r="DG34" i="1" s="1"/>
  <c r="N32" i="2" s="1"/>
  <c r="BW33" i="4"/>
  <c r="BY33" i="1"/>
  <c r="DI32" i="1"/>
  <c r="CC32" i="1"/>
  <c r="BV32" i="4"/>
  <c r="BZ33" i="1" s="1"/>
  <c r="BZ31" i="4"/>
  <c r="DH32" i="1"/>
  <c r="DE84" i="1" l="1"/>
  <c r="DE92" i="1" s="1"/>
  <c r="BZ81" i="1"/>
  <c r="BZ84" i="1" s="1"/>
  <c r="BY81" i="1"/>
  <c r="BY84" i="1" s="1"/>
  <c r="K23" i="2"/>
  <c r="K80" i="2" s="1"/>
  <c r="BW32" i="4"/>
  <c r="BX32" i="4" s="1"/>
  <c r="DJ32" i="1"/>
  <c r="CA34" i="1"/>
  <c r="DH34" i="1" s="1"/>
  <c r="O32" i="2" s="1"/>
  <c r="BX33" i="4"/>
  <c r="O30" i="2"/>
  <c r="P30" i="2"/>
  <c r="CD32" i="1"/>
  <c r="CA31" i="4"/>
  <c r="CB31" i="4" s="1"/>
  <c r="DG33" i="1"/>
  <c r="DG81" i="1" s="1"/>
  <c r="DF33" i="1"/>
  <c r="DF81" i="1" s="1"/>
  <c r="DG84" i="1" l="1"/>
  <c r="DG92" i="1" s="1"/>
  <c r="DF84" i="1"/>
  <c r="Q30" i="2"/>
  <c r="M31" i="2"/>
  <c r="M23" i="2" s="1"/>
  <c r="M80" i="2" s="1"/>
  <c r="CA33" i="1"/>
  <c r="CA81" i="1" s="1"/>
  <c r="CA84" i="1" s="1"/>
  <c r="N31" i="2"/>
  <c r="CB34" i="1"/>
  <c r="DI34" i="1" s="1"/>
  <c r="P32" i="2" s="1"/>
  <c r="BY32" i="4"/>
  <c r="BZ32" i="4" s="1"/>
  <c r="CB33" i="1"/>
  <c r="DK32" i="1"/>
  <c r="CF32" i="1"/>
  <c r="CE32" i="1"/>
  <c r="CC31" i="4"/>
  <c r="CG32" i="1" s="1"/>
  <c r="BY33" i="4"/>
  <c r="CC34" i="1" s="1"/>
  <c r="CB81" i="1" l="1"/>
  <c r="CB84" i="1" s="1"/>
  <c r="DF92" i="1"/>
  <c r="DH33" i="1"/>
  <c r="DH81" i="1" s="1"/>
  <c r="N23" i="2"/>
  <c r="N80" i="2" s="1"/>
  <c r="CD31" i="4"/>
  <c r="CH32" i="1" s="1"/>
  <c r="DL32" i="1"/>
  <c r="R30" i="2"/>
  <c r="CA32" i="4"/>
  <c r="CB32" i="4" s="1"/>
  <c r="CD33" i="1"/>
  <c r="DM32" i="1"/>
  <c r="DI33" i="1"/>
  <c r="DI81" i="1" s="1"/>
  <c r="DJ34" i="1"/>
  <c r="Q32" i="2" s="1"/>
  <c r="BZ33" i="4"/>
  <c r="CA33" i="4" s="1"/>
  <c r="CC33" i="1"/>
  <c r="DN32" i="1"/>
  <c r="DI84" i="1" l="1"/>
  <c r="DI92" i="1" s="1"/>
  <c r="DH84" i="1"/>
  <c r="DH92" i="1" s="1"/>
  <c r="CC81" i="1"/>
  <c r="CC84" i="1" s="1"/>
  <c r="O31" i="2"/>
  <c r="O23" i="2" s="1"/>
  <c r="O80" i="2" s="1"/>
  <c r="U30" i="2"/>
  <c r="S30" i="2"/>
  <c r="CE31" i="4"/>
  <c r="CF31" i="4" s="1"/>
  <c r="P31" i="2"/>
  <c r="DO32" i="1"/>
  <c r="CE33" i="1"/>
  <c r="CF33" i="1"/>
  <c r="DJ33" i="1"/>
  <c r="DJ81" i="1" s="1"/>
  <c r="CD34" i="1"/>
  <c r="DK34" i="1" s="1"/>
  <c r="R32" i="2" s="1"/>
  <c r="T30" i="2"/>
  <c r="CB33" i="4"/>
  <c r="CC33" i="4" s="1"/>
  <c r="CE34" i="1"/>
  <c r="CC32" i="4"/>
  <c r="CG33" i="1" s="1"/>
  <c r="DK33" i="1"/>
  <c r="DJ84" i="1" l="1"/>
  <c r="DJ92" i="1" s="1"/>
  <c r="DK81" i="1"/>
  <c r="CE81" i="1"/>
  <c r="CE84" i="1" s="1"/>
  <c r="CD81" i="1"/>
  <c r="CD84" i="1" s="1"/>
  <c r="V30" i="2"/>
  <c r="R31" i="2"/>
  <c r="R23" i="2" s="1"/>
  <c r="R80" i="2" s="1"/>
  <c r="P23" i="2"/>
  <c r="P80" i="2" s="1"/>
  <c r="CI32" i="1"/>
  <c r="Q31" i="2"/>
  <c r="CF34" i="1"/>
  <c r="DM34" i="1" s="1"/>
  <c r="T32" i="2" s="1"/>
  <c r="DM33" i="1"/>
  <c r="CG31" i="4"/>
  <c r="CH31" i="4" s="1"/>
  <c r="CD32" i="4"/>
  <c r="DL34" i="1"/>
  <c r="S32" i="2" s="1"/>
  <c r="CD33" i="4"/>
  <c r="CE33" i="4" s="1"/>
  <c r="CG34" i="1"/>
  <c r="CG81" i="1" s="1"/>
  <c r="CG84" i="1" s="1"/>
  <c r="DL33" i="1"/>
  <c r="DN33" i="1"/>
  <c r="CJ32" i="1"/>
  <c r="DK84" i="1" l="1"/>
  <c r="DK92" i="1" s="1"/>
  <c r="DM81" i="1"/>
  <c r="DL81" i="1"/>
  <c r="CF81" i="1"/>
  <c r="CF84" i="1" s="1"/>
  <c r="U31" i="2"/>
  <c r="S31" i="2"/>
  <c r="S23" i="2" s="1"/>
  <c r="S80" i="2" s="1"/>
  <c r="DP32" i="1"/>
  <c r="Q23" i="2"/>
  <c r="Q80" i="2" s="1"/>
  <c r="CI34" i="1"/>
  <c r="DP34" i="1" s="1"/>
  <c r="W32" i="2" s="1"/>
  <c r="CF33" i="4"/>
  <c r="CJ34" i="1" s="1"/>
  <c r="DQ34" i="1" s="1"/>
  <c r="X32" i="2" s="1"/>
  <c r="CH33" i="1"/>
  <c r="CE32" i="4"/>
  <c r="CK32" i="1"/>
  <c r="DN34" i="1"/>
  <c r="DN81" i="1" s="1"/>
  <c r="CL32" i="1"/>
  <c r="CH34" i="1"/>
  <c r="DO34" i="1" s="1"/>
  <c r="V32" i="2" s="1"/>
  <c r="T31" i="2"/>
  <c r="CI31" i="4"/>
  <c r="CM32" i="1" s="1"/>
  <c r="DQ32" i="1"/>
  <c r="DL84" i="1" l="1"/>
  <c r="DL92" i="1" s="1"/>
  <c r="DM84" i="1"/>
  <c r="DM92" i="1" s="1"/>
  <c r="DN84" i="1"/>
  <c r="DN92" i="1" s="1"/>
  <c r="CH81" i="1"/>
  <c r="CH84" i="1" s="1"/>
  <c r="W30" i="2"/>
  <c r="X30" i="2"/>
  <c r="T23" i="2"/>
  <c r="T80" i="2" s="1"/>
  <c r="CG33" i="4"/>
  <c r="CH33" i="4" s="1"/>
  <c r="CL34" i="1" s="1"/>
  <c r="DS34" i="1" s="1"/>
  <c r="Z32" i="2" s="1"/>
  <c r="U32" i="2"/>
  <c r="CJ31" i="4"/>
  <c r="CN32" i="1" s="1"/>
  <c r="DR32" i="1"/>
  <c r="DT32" i="1"/>
  <c r="DS32" i="1"/>
  <c r="CF32" i="4"/>
  <c r="CI33" i="1"/>
  <c r="DO33" i="1"/>
  <c r="DO81" i="1" s="1"/>
  <c r="DO84" i="1" l="1"/>
  <c r="DO92" i="1" s="1"/>
  <c r="CI81" i="1"/>
  <c r="CI84" i="1" s="1"/>
  <c r="Y30" i="2"/>
  <c r="AA30" i="2"/>
  <c r="U23" i="2"/>
  <c r="U80" i="2" s="1"/>
  <c r="CK34" i="1"/>
  <c r="DR34" i="1" s="1"/>
  <c r="Y32" i="2" s="1"/>
  <c r="CI33" i="4"/>
  <c r="CJ33" i="4" s="1"/>
  <c r="DP33" i="1"/>
  <c r="DP81" i="1" s="1"/>
  <c r="DU32" i="1"/>
  <c r="Z30" i="2"/>
  <c r="CK31" i="4"/>
  <c r="CG32" i="4"/>
  <c r="CH32" i="4" s="1"/>
  <c r="CJ33" i="1"/>
  <c r="V31" i="2"/>
  <c r="DP84" i="1" l="1"/>
  <c r="DP92" i="1" s="1"/>
  <c r="CJ81" i="1"/>
  <c r="CJ84" i="1" s="1"/>
  <c r="V23" i="2"/>
  <c r="V80" i="2" s="1"/>
  <c r="CM34" i="1"/>
  <c r="DT34" i="1" s="1"/>
  <c r="AA32" i="2" s="1"/>
  <c r="CI32" i="4"/>
  <c r="CM33" i="1" s="1"/>
  <c r="CL33" i="1"/>
  <c r="CL31" i="4"/>
  <c r="CO32" i="1"/>
  <c r="AB30" i="2"/>
  <c r="DQ33" i="1"/>
  <c r="DQ81" i="1" s="1"/>
  <c r="CK33" i="1"/>
  <c r="CK33" i="4"/>
  <c r="CN34" i="1"/>
  <c r="DU34" i="1" s="1"/>
  <c r="AB32" i="2" s="1"/>
  <c r="W31" i="2"/>
  <c r="CM81" i="1" l="1"/>
  <c r="CM84" i="1" s="1"/>
  <c r="DQ84" i="1"/>
  <c r="DQ92" i="1" s="1"/>
  <c r="CK81" i="1"/>
  <c r="CK84" i="1" s="1"/>
  <c r="CL81" i="1"/>
  <c r="CL84" i="1" s="1"/>
  <c r="W23" i="2"/>
  <c r="W80" i="2" s="1"/>
  <c r="CJ32" i="4"/>
  <c r="CN33" i="1" s="1"/>
  <c r="X31" i="2"/>
  <c r="DV32" i="1"/>
  <c r="CM31" i="4"/>
  <c r="CQ32" i="1" s="1"/>
  <c r="CP32" i="1"/>
  <c r="CO34" i="1"/>
  <c r="DV34" i="1" s="1"/>
  <c r="AC32" i="2" s="1"/>
  <c r="CL33" i="4"/>
  <c r="DR33" i="1"/>
  <c r="DR81" i="1" s="1"/>
  <c r="DS33" i="1"/>
  <c r="DS81" i="1" s="1"/>
  <c r="DT33" i="1"/>
  <c r="DT81" i="1" s="1"/>
  <c r="DT84" i="1" l="1"/>
  <c r="DT92" i="1" s="1"/>
  <c r="DR84" i="1"/>
  <c r="DR92" i="1" s="1"/>
  <c r="DS84" i="1"/>
  <c r="DS92" i="1" s="1"/>
  <c r="CN81" i="1"/>
  <c r="CN84" i="1" s="1"/>
  <c r="AC30" i="2"/>
  <c r="X23" i="2"/>
  <c r="X80" i="2" s="1"/>
  <c r="CK32" i="4"/>
  <c r="CO33" i="1" s="1"/>
  <c r="DX32" i="1"/>
  <c r="CM33" i="4"/>
  <c r="CP34" i="1"/>
  <c r="DW34" i="1" s="1"/>
  <c r="AD32" i="2" s="1"/>
  <c r="Z31" i="2"/>
  <c r="AA31" i="2"/>
  <c r="Y31" i="2"/>
  <c r="DU33" i="1"/>
  <c r="DU81" i="1" s="1"/>
  <c r="CN31" i="4"/>
  <c r="DW32" i="1"/>
  <c r="DU84" i="1" l="1"/>
  <c r="DU92" i="1" s="1"/>
  <c r="CO81" i="1"/>
  <c r="CO84" i="1" s="1"/>
  <c r="AE30" i="2"/>
  <c r="AD30" i="2"/>
  <c r="Z23" i="2"/>
  <c r="Z80" i="2" s="1"/>
  <c r="Y23" i="2"/>
  <c r="Y80" i="2" s="1"/>
  <c r="AA23" i="2"/>
  <c r="AA80" i="2" s="1"/>
  <c r="CL32" i="4"/>
  <c r="CP33" i="1" s="1"/>
  <c r="DV33" i="1"/>
  <c r="DV81" i="1" s="1"/>
  <c r="CR32" i="1"/>
  <c r="CQ34" i="1"/>
  <c r="DX34" i="1" s="1"/>
  <c r="AE32" i="2" s="1"/>
  <c r="CN33" i="4"/>
  <c r="AB31" i="2"/>
  <c r="CO31" i="4"/>
  <c r="DV84" i="1" l="1"/>
  <c r="DV92" i="1" s="1"/>
  <c r="CP81" i="1"/>
  <c r="CP84" i="1" s="1"/>
  <c r="AB23" i="2"/>
  <c r="AB80" i="2" s="1"/>
  <c r="CM32" i="4"/>
  <c r="CN32" i="4" s="1"/>
  <c r="CO32" i="4" s="1"/>
  <c r="CP31" i="4"/>
  <c r="CT32" i="1" s="1"/>
  <c r="CS32" i="1"/>
  <c r="DY32" i="1"/>
  <c r="CO33" i="4"/>
  <c r="CR34" i="1"/>
  <c r="DY34" i="1" s="1"/>
  <c r="AF32" i="2" s="1"/>
  <c r="AC31" i="2"/>
  <c r="DW33" i="1"/>
  <c r="DW81" i="1" s="1"/>
  <c r="DW84" i="1" l="1"/>
  <c r="DW92" i="1" s="1"/>
  <c r="AF30" i="2"/>
  <c r="AC23" i="2"/>
  <c r="AC80" i="2" s="1"/>
  <c r="CQ33" i="1"/>
  <c r="CQ81" i="1" s="1"/>
  <c r="CQ84" i="1" s="1"/>
  <c r="CP32" i="4"/>
  <c r="CT33" i="1" s="1"/>
  <c r="EA33" i="1" s="1"/>
  <c r="AH31" i="2" s="1"/>
  <c r="CQ31" i="4"/>
  <c r="CU32" i="1" s="1"/>
  <c r="CS34" i="1"/>
  <c r="DZ34" i="1" s="1"/>
  <c r="AG32" i="2" s="1"/>
  <c r="AD31" i="2"/>
  <c r="CP33" i="4"/>
  <c r="CT34" i="1" s="1"/>
  <c r="EA34" i="1" s="1"/>
  <c r="AH32" i="2" s="1"/>
  <c r="CS33" i="1"/>
  <c r="DZ33" i="1" s="1"/>
  <c r="AG31" i="2" s="1"/>
  <c r="CR33" i="1"/>
  <c r="DZ32" i="1"/>
  <c r="EA32" i="1"/>
  <c r="EA81" i="1" l="1"/>
  <c r="DZ81" i="1"/>
  <c r="CR81" i="1"/>
  <c r="CR84" i="1" s="1"/>
  <c r="CS81" i="1"/>
  <c r="CS84" i="1" s="1"/>
  <c r="CT81" i="1"/>
  <c r="CT84" i="1" s="1"/>
  <c r="AG30" i="2"/>
  <c r="AG23" i="2" s="1"/>
  <c r="AG80" i="2" s="1"/>
  <c r="AH30" i="2"/>
  <c r="AH23" i="2" s="1"/>
  <c r="AH80" i="2" s="1"/>
  <c r="EB32" i="1"/>
  <c r="AD23" i="2"/>
  <c r="AD80" i="2" s="1"/>
  <c r="DX33" i="1"/>
  <c r="DX81" i="1" s="1"/>
  <c r="CR31" i="4"/>
  <c r="CV32" i="1" s="1"/>
  <c r="CQ32" i="4"/>
  <c r="CU33" i="1" s="1"/>
  <c r="EB33" i="1" s="1"/>
  <c r="AI31" i="2" s="1"/>
  <c r="DY33" i="1"/>
  <c r="DY81" i="1" s="1"/>
  <c r="CQ33" i="4"/>
  <c r="CU34" i="1" s="1"/>
  <c r="DY84" i="1" l="1"/>
  <c r="DY92" i="1" s="1"/>
  <c r="DZ84" i="1"/>
  <c r="DZ92" i="1" s="1"/>
  <c r="DX84" i="1"/>
  <c r="DX92" i="1" s="1"/>
  <c r="EA84" i="1"/>
  <c r="EA92" i="1" s="1"/>
  <c r="CU81" i="1"/>
  <c r="CU84" i="1" s="1"/>
  <c r="AI30" i="2"/>
  <c r="EC32" i="1"/>
  <c r="AE31" i="2"/>
  <c r="CR32" i="4"/>
  <c r="CV33" i="1" s="1"/>
  <c r="EC33" i="1" s="1"/>
  <c r="AJ31" i="2" s="1"/>
  <c r="EB34" i="1"/>
  <c r="EB81" i="1" s="1"/>
  <c r="CR33" i="4"/>
  <c r="CV34" i="1" s="1"/>
  <c r="EC34" i="1" s="1"/>
  <c r="AJ32" i="2" s="1"/>
  <c r="AF31" i="2"/>
  <c r="EB84" i="1" l="1"/>
  <c r="EB92" i="1" s="1"/>
  <c r="EC81" i="1"/>
  <c r="CV81" i="1"/>
  <c r="CV84" i="1" s="1"/>
  <c r="AJ30" i="2"/>
  <c r="AJ23" i="2" s="1"/>
  <c r="AJ80" i="2" s="1"/>
  <c r="AF23" i="2"/>
  <c r="AF80" i="2" s="1"/>
  <c r="AE23" i="2"/>
  <c r="AE80" i="2" s="1"/>
  <c r="AI32" i="2"/>
  <c r="EC84" i="1" l="1"/>
  <c r="CY84" i="1" s="1"/>
  <c r="AI23" i="2"/>
  <c r="AI80" i="2" s="1"/>
  <c r="CY81" i="1"/>
  <c r="BR81" i="1"/>
  <c r="EC92" i="1" l="1"/>
  <c r="CY92" i="1" s="1"/>
  <c r="CY90" i="1" s="1"/>
  <c r="CY99" i="1" s="1"/>
  <c r="G81" i="2"/>
  <c r="CY98" i="1" l="1"/>
  <c r="CY102" i="1"/>
  <c r="CY100" i="1"/>
  <c r="CY101" i="1"/>
  <c r="CY10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Felipe Primasi</author>
  </authors>
  <commentList>
    <comment ref="F52" authorId="0" shapeId="0" xr:uid="{1E311845-5A55-4FE4-95A7-C497C4013BFE}">
      <text>
        <r>
          <rPr>
            <sz val="9"/>
            <color indexed="81"/>
            <rFont val="Segoe UI"/>
            <family val="2"/>
          </rPr>
          <t>1 para cada pórtico de free-flow</t>
        </r>
      </text>
    </comment>
    <comment ref="E79" authorId="0" shapeId="0" xr:uid="{3555364E-5238-496C-BC38-5139248365F3}">
      <text>
        <r>
          <rPr>
            <sz val="9"/>
            <color indexed="81"/>
            <rFont val="Segoe UI"/>
            <family val="2"/>
          </rPr>
          <t>26 pontos de abastecimento (2 em cada SAU)</t>
        </r>
      </text>
    </comment>
  </commentList>
</comments>
</file>

<file path=xl/sharedStrings.xml><?xml version="1.0" encoding="utf-8"?>
<sst xmlns="http://schemas.openxmlformats.org/spreadsheetml/2006/main" count="357" uniqueCount="188">
  <si>
    <t>Equipamentos de Detecção e Sensoriamento de Pista</t>
  </si>
  <si>
    <t>Sistema de Controle de Velocidade</t>
  </si>
  <si>
    <t>Painel de Mensagem Variável Fixo</t>
  </si>
  <si>
    <t>Sistema de Controle e Arrecadação</t>
  </si>
  <si>
    <t>Sistema de Pesagem de Veículos</t>
  </si>
  <si>
    <t>Cronograma de Reposição de Equipamentos</t>
  </si>
  <si>
    <t>Descrição</t>
  </si>
  <si>
    <t>Ano 1</t>
  </si>
  <si>
    <t>Ano 2</t>
  </si>
  <si>
    <t>Ano 3</t>
  </si>
  <si>
    <t>Ano 4</t>
  </si>
  <si>
    <t>Ano 5</t>
  </si>
  <si>
    <t>Ano 6</t>
  </si>
  <si>
    <t>Ano 7</t>
  </si>
  <si>
    <t>Ano 8</t>
  </si>
  <si>
    <t>Ano 9</t>
  </si>
  <si>
    <t>Ano 10</t>
  </si>
  <si>
    <t>Ano 11</t>
  </si>
  <si>
    <t>Ano 12</t>
  </si>
  <si>
    <t>Ano 13</t>
  </si>
  <si>
    <t>Ano 14</t>
  </si>
  <si>
    <t>Ano 15</t>
  </si>
  <si>
    <t>Ano 16</t>
  </si>
  <si>
    <t>Ano 17</t>
  </si>
  <si>
    <t>Ano 18</t>
  </si>
  <si>
    <t>Ano 19</t>
  </si>
  <si>
    <t>Ano 20</t>
  </si>
  <si>
    <t>Ano 21</t>
  </si>
  <si>
    <t>Ano 22</t>
  </si>
  <si>
    <t>Ano 23</t>
  </si>
  <si>
    <t>Ano 24</t>
  </si>
  <si>
    <t>Ano 25</t>
  </si>
  <si>
    <t>Ano 26</t>
  </si>
  <si>
    <t>Ano 27</t>
  </si>
  <si>
    <t>Ano 28</t>
  </si>
  <si>
    <t>Ano 29</t>
  </si>
  <si>
    <t>Ano 30</t>
  </si>
  <si>
    <t>Vida Útil</t>
  </si>
  <si>
    <t>1.4</t>
  </si>
  <si>
    <t>1.4.1</t>
  </si>
  <si>
    <t>1.4.2</t>
  </si>
  <si>
    <t>1.5</t>
  </si>
  <si>
    <t>1.5.1</t>
  </si>
  <si>
    <t>1.5.2</t>
  </si>
  <si>
    <t>1.6</t>
  </si>
  <si>
    <t>1.6.1</t>
  </si>
  <si>
    <t>1.7</t>
  </si>
  <si>
    <t>Sede/Centro Administrativo</t>
  </si>
  <si>
    <t>ISO 9001:2008</t>
  </si>
  <si>
    <t>Tecnologia da Informação</t>
  </si>
  <si>
    <t>Servidor de Gerenciamento</t>
  </si>
  <si>
    <t>Servidor de Backup</t>
  </si>
  <si>
    <t>Unidade de Fita para Backup</t>
  </si>
  <si>
    <t>Servidores Fisicos para Virtualização</t>
  </si>
  <si>
    <t>Storage</t>
  </si>
  <si>
    <t>Rack / Nobreak</t>
  </si>
  <si>
    <t>Computador e Periféricos</t>
  </si>
  <si>
    <t>Impressora Multifuncional - A4</t>
  </si>
  <si>
    <t>Impressora A3</t>
  </si>
  <si>
    <t>Centro de Controle Operacional</t>
  </si>
  <si>
    <t>Video Wall</t>
  </si>
  <si>
    <t>Programas e Sistemas Operacionais</t>
  </si>
  <si>
    <t>SIG - Sistema de Informações Georreferenciadas</t>
  </si>
  <si>
    <t>Sistema de Comunicação com os Usuários</t>
  </si>
  <si>
    <t>Sistema de Monitoração de Tráfego</t>
  </si>
  <si>
    <t>Sistema de Sensoriamento de Tráfego</t>
  </si>
  <si>
    <t>Painéis de Mensagens</t>
  </si>
  <si>
    <t>Sistema de Telefonia Convencional</t>
  </si>
  <si>
    <t>Sistema de Gestão da Operação</t>
  </si>
  <si>
    <t>UNIDADE</t>
  </si>
  <si>
    <t>UND</t>
  </si>
  <si>
    <t>CJ</t>
  </si>
  <si>
    <t>VIDA ÚTIL</t>
  </si>
  <si>
    <t>(ANOS)</t>
  </si>
  <si>
    <t>1.1.1</t>
  </si>
  <si>
    <t>1.2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</si>
  <si>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</si>
  <si>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</si>
  <si>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</si>
  <si>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</si>
  <si>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</si>
  <si>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</si>
  <si>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</si>
  <si>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</si>
  <si>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</si>
  <si>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1.1</t>
  </si>
  <si>
    <t>1.3</t>
  </si>
  <si>
    <t>1.3.1</t>
  </si>
  <si>
    <t>1.3.1.1</t>
  </si>
  <si>
    <t>1.3.1.2</t>
  </si>
  <si>
    <t>1.3.1.3</t>
  </si>
  <si>
    <t>1.3.1.4</t>
  </si>
  <si>
    <t>1.3.1.5</t>
  </si>
  <si>
    <t>1.3.1.6</t>
  </si>
  <si>
    <t>1.3.2</t>
  </si>
  <si>
    <t>1.3.2.1</t>
  </si>
  <si>
    <t>1.3.2.2</t>
  </si>
  <si>
    <t>1.3.2.3</t>
  </si>
  <si>
    <t>1.3.2.4</t>
  </si>
  <si>
    <t>1.4.1.1</t>
  </si>
  <si>
    <t>1.4.2.1</t>
  </si>
  <si>
    <t>1.5.1.1</t>
  </si>
  <si>
    <t>1.5.1.2</t>
  </si>
  <si>
    <t>1.5.2.1</t>
  </si>
  <si>
    <t>1.6.1.1</t>
  </si>
  <si>
    <t>1.6.1.2</t>
  </si>
  <si>
    <t>1.6.1.3</t>
  </si>
  <si>
    <t>1.6.1.4</t>
  </si>
  <si>
    <t>1.7.1</t>
  </si>
  <si>
    <t>Código</t>
  </si>
  <si>
    <t>TOTAL</t>
  </si>
  <si>
    <t xml:space="preserve">TOTAL GERAL </t>
  </si>
  <si>
    <t>SOMATÓRIA DO TOTAL GERAL</t>
  </si>
  <si>
    <t>Cronograma de Manutenção de Equipamentos</t>
  </si>
  <si>
    <t>Manutenção (%)</t>
  </si>
  <si>
    <t>1.8</t>
  </si>
  <si>
    <t>1.8.1</t>
  </si>
  <si>
    <t>Totem e sistema para BSO</t>
  </si>
  <si>
    <t>REVISÃO</t>
  </si>
  <si>
    <t>DATA</t>
  </si>
  <si>
    <t>HISTÓRICO</t>
  </si>
  <si>
    <t>1.3.1.7</t>
  </si>
  <si>
    <t>CUSTO
(R$)</t>
  </si>
  <si>
    <t>Cronograma Físico de Permanência dos Equipamentos e Sistemas</t>
  </si>
  <si>
    <t>Cronograma Físico de Aquisição dos Equipamentos e Sistemas</t>
  </si>
  <si>
    <t>Cronograma Físico de Reposição dos Equipamentos e Sistemas</t>
  </si>
  <si>
    <t>Cronograma Financeiro de Aquisição de Equipamentos</t>
  </si>
  <si>
    <t>Painel de Mensagem Variável Móvel (um em cada BSO)</t>
  </si>
  <si>
    <t>1.1.2</t>
  </si>
  <si>
    <t>CUSTO REPOSIÇÃO
(R$)</t>
  </si>
  <si>
    <t>VALOR RESIDUAL (%)</t>
  </si>
  <si>
    <t>Sistema de Atendimento ao Usuário</t>
  </si>
  <si>
    <t>Conjunto de Móveis e Utensílios das BSOs</t>
  </si>
  <si>
    <t>1.8.2</t>
  </si>
  <si>
    <t>Sistema de Recepção do CFTV</t>
  </si>
  <si>
    <t>1.8.3</t>
  </si>
  <si>
    <t>1.8.4</t>
  </si>
  <si>
    <t>Conjunto de Móveis e Utensílios para Sede e CCO</t>
  </si>
  <si>
    <t>Tecnologia da Informação (Sede)</t>
  </si>
  <si>
    <t>Sistema 0800</t>
  </si>
  <si>
    <t>Radar Fixo</t>
  </si>
  <si>
    <t>CUSTO (R$)</t>
  </si>
  <si>
    <t>Softwares e Licenças</t>
  </si>
  <si>
    <t>Serviços</t>
  </si>
  <si>
    <t>Suporte e Manutenção</t>
  </si>
  <si>
    <t>Hardware</t>
  </si>
  <si>
    <t>MÊS</t>
  </si>
  <si>
    <t>06/22 - 03/24</t>
  </si>
  <si>
    <t>IPCA</t>
  </si>
  <si>
    <t>1.9</t>
  </si>
  <si>
    <t>1.9.1</t>
  </si>
  <si>
    <t>UNID</t>
  </si>
  <si>
    <t>1.10</t>
  </si>
  <si>
    <t>1.10.1</t>
  </si>
  <si>
    <t xml:space="preserve">Sistema CFTV </t>
  </si>
  <si>
    <t>Sistema de circuito fechado de TV</t>
  </si>
  <si>
    <t>1.11</t>
  </si>
  <si>
    <t>1.11.1</t>
  </si>
  <si>
    <t>Sistema Wireless</t>
  </si>
  <si>
    <t>Conexão Wireless</t>
  </si>
  <si>
    <t>Concessão Rodoviária - Adequação de capacidade, reabilitação, operação, manutenção e conservação das rodovias estaduais MS-040, MS-338, MS-395 e MS-395, e trechos das rodovias federais BR-262, BR-267</t>
  </si>
  <si>
    <r>
      <rPr>
        <sz val="12"/>
        <rFont val="Calibri"/>
        <family val="2"/>
        <scheme val="minor"/>
      </rPr>
      <t>Local:</t>
    </r>
    <r>
      <rPr>
        <b/>
        <sz val="12"/>
        <rFont val="Calibri"/>
        <family val="2"/>
        <scheme val="minor"/>
      </rPr>
      <t xml:space="preserve"> Estado do Mato Grosso do Sul - BR-262</t>
    </r>
  </si>
  <si>
    <r>
      <rPr>
        <sz val="12"/>
        <rFont val="Calibri"/>
        <family val="2"/>
        <scheme val="minor"/>
      </rPr>
      <t>Cliente:</t>
    </r>
    <r>
      <rPr>
        <b/>
        <sz val="12"/>
        <rFont val="Calibri"/>
        <family val="2"/>
        <scheme val="minor"/>
      </rPr>
      <t xml:space="preserve"> Governo do Estado do Mato Grosso do Sul</t>
    </r>
  </si>
  <si>
    <r>
      <t xml:space="preserve">Data Base: </t>
    </r>
    <r>
      <rPr>
        <b/>
        <sz val="12"/>
        <color theme="1"/>
        <rFont val="Calibri"/>
        <family val="2"/>
        <scheme val="minor"/>
      </rPr>
      <t>Outubro/2023</t>
    </r>
  </si>
  <si>
    <r>
      <t xml:space="preserve">Autorizado conforme: </t>
    </r>
    <r>
      <rPr>
        <b/>
        <sz val="12"/>
        <color theme="1"/>
        <rFont val="Calibri"/>
        <family val="2"/>
        <scheme val="minor"/>
      </rPr>
      <t>Edital de Chamamento Público - PMI Nº 01/2023</t>
    </r>
  </si>
  <si>
    <t>Emissão inicial com dados de benchmarking</t>
  </si>
  <si>
    <t>MC Equipamentos e Sistemas - Controle de Revisão</t>
  </si>
  <si>
    <t>MC Equipamentos e Sistemas - PI Equipamentos e Sistemas</t>
  </si>
  <si>
    <t>MC Equipamentos e Sistemas - Cronograma Físico de Permanência dos Equipamentos e Sistemas</t>
  </si>
  <si>
    <t xml:space="preserve">MC Equipamentos e Sistemas </t>
  </si>
  <si>
    <t>Free Flow</t>
  </si>
  <si>
    <t>Sistema TETRA</t>
  </si>
  <si>
    <t xml:space="preserve">Sistema Tetra </t>
  </si>
  <si>
    <t>Central Telefônica</t>
  </si>
  <si>
    <t>Equipamentos e Sistemas</t>
  </si>
  <si>
    <t>Sistema Free-Flow</t>
  </si>
  <si>
    <t>Sistema de CFTV</t>
  </si>
  <si>
    <t>Equipamentos e Sistemas (Gerais)</t>
  </si>
  <si>
    <t>Sistema Radiocomunicação (Tetra)</t>
  </si>
  <si>
    <t>Conjunto de Pesagem Dinâmica (HSWin)</t>
  </si>
  <si>
    <t>Revisão</t>
  </si>
  <si>
    <t>Revisão de balança, LTE, fibra óptica e CFTV</t>
  </si>
  <si>
    <t>Remoção Fibra Óptica</t>
  </si>
  <si>
    <t>1.12</t>
  </si>
  <si>
    <t>1.12.1</t>
  </si>
  <si>
    <t>Sistema de Abastecimento de Veículos Elétricos</t>
  </si>
  <si>
    <t>Sistema Abastecimento VE</t>
  </si>
  <si>
    <t>* Inclusão de pontos de abastecimento de veículos elétricos
* Inclusão de 2 pórticos de Hswin para os trechos duplicados
* Inclusão de 2 pórticos de free-flow para os trechos duplicados
* Revisão do número das câmeras de radar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</si>
</sst>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(* #,##0.00_);_(* \(#,##0.00\);_(* &quot;0,00&quot;_);_(@_)"/>
    <numFmt numFmtId="165" formatCode="[$-C0A]d\-mmm\-yy;@"/>
    <numFmt numFmtId="166" formatCode="&quot;ANO &quot;0"/>
    <numFmt numFmtId="167" formatCode="#&quot;° sem.&quot;"/>
    <numFmt numFmtId="168" formatCode="0.0%"/>
    <numFmt numFmtId="169" formatCode="#,##0.0000000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6" tint="-0.499984740745262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8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9"/>
      <color indexed="81"/>
      <name val="Segoe UI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lightUp">
        <fgColor theme="0"/>
        <bgColor theme="4" tint="-0.249977111117893"/>
      </patternFill>
    </fill>
    <fill>
      <patternFill patternType="solid">
        <fgColor theme="4" tint="0.79998168889431442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2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21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/>
    <xf numFmtId="164" fontId="2" fillId="0" borderId="0"/>
    <xf numFmtId="0" fontId="3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</cellStyleXfs>
  <cellXfs count="203">
    <xf numFmtId="0" fontId="0" fillId="0" borderId="0" xfId="0"/>
    <xf numFmtId="0" fontId="6" fillId="0" borderId="0" xfId="2" applyFont="1" applyAlignment="1">
      <alignment vertical="center"/>
    </xf>
    <xf numFmtId="0" fontId="3" fillId="0" borderId="2" xfId="2" applyFont="1" applyBorder="1" applyAlignment="1">
      <alignment horizontal="center" vertical="center"/>
    </xf>
    <xf numFmtId="165" fontId="3" fillId="0" borderId="2" xfId="3" applyNumberFormat="1" applyFont="1" applyBorder="1" applyAlignment="1">
      <alignment horizontal="left" vertical="center" indent="2"/>
    </xf>
    <xf numFmtId="1" fontId="3" fillId="0" borderId="2" xfId="2" applyNumberFormat="1" applyFont="1" applyBorder="1" applyAlignment="1">
      <alignment horizontal="center" vertical="center"/>
    </xf>
    <xf numFmtId="165" fontId="3" fillId="2" borderId="2" xfId="3" applyNumberFormat="1" applyFont="1" applyFill="1" applyBorder="1" applyAlignment="1">
      <alignment horizontal="left" vertical="center" indent="2"/>
    </xf>
    <xf numFmtId="3" fontId="3" fillId="0" borderId="14" xfId="2" applyNumberFormat="1" applyFont="1" applyBorder="1" applyAlignment="1">
      <alignment horizontal="center" vertical="center"/>
    </xf>
    <xf numFmtId="4" fontId="9" fillId="3" borderId="0" xfId="2" applyNumberFormat="1" applyFont="1" applyFill="1" applyAlignment="1">
      <alignment horizontal="center" vertical="center"/>
    </xf>
    <xf numFmtId="166" fontId="6" fillId="2" borderId="1" xfId="4" applyNumberFormat="1" applyFont="1" applyFill="1" applyBorder="1" applyAlignment="1">
      <alignment horizontal="center" vertical="center"/>
    </xf>
    <xf numFmtId="0" fontId="6" fillId="2" borderId="0" xfId="2" applyFont="1" applyFill="1" applyAlignment="1">
      <alignment horizontal="center" vertical="center"/>
    </xf>
    <xf numFmtId="0" fontId="3" fillId="2" borderId="0" xfId="2" applyFont="1" applyFill="1" applyAlignment="1">
      <alignment vertical="center" wrapText="1"/>
    </xf>
    <xf numFmtId="165" fontId="6" fillId="2" borderId="1" xfId="3" applyNumberFormat="1" applyFont="1" applyFill="1" applyBorder="1" applyAlignment="1">
      <alignment horizontal="center" vertical="center"/>
    </xf>
    <xf numFmtId="165" fontId="6" fillId="2" borderId="0" xfId="4" applyNumberFormat="1" applyFont="1" applyFill="1" applyAlignment="1">
      <alignment horizontal="center" vertical="center"/>
    </xf>
    <xf numFmtId="0" fontId="3" fillId="2" borderId="0" xfId="2" applyFont="1" applyFill="1" applyAlignment="1">
      <alignment vertical="center"/>
    </xf>
    <xf numFmtId="166" fontId="6" fillId="2" borderId="1" xfId="4" applyNumberFormat="1" applyFont="1" applyFill="1" applyBorder="1" applyAlignment="1">
      <alignment horizontal="right" vertical="center"/>
    </xf>
    <xf numFmtId="0" fontId="6" fillId="2" borderId="0" xfId="2" applyFont="1" applyFill="1" applyAlignment="1">
      <alignment vertical="center"/>
    </xf>
    <xf numFmtId="0" fontId="5" fillId="2" borderId="0" xfId="2" applyFont="1" applyFill="1"/>
    <xf numFmtId="0" fontId="3" fillId="2" borderId="0" xfId="2" applyFont="1" applyFill="1"/>
    <xf numFmtId="0" fontId="7" fillId="2" borderId="0" xfId="2" applyFont="1" applyFill="1" applyAlignment="1">
      <alignment vertical="center"/>
    </xf>
    <xf numFmtId="0" fontId="6" fillId="2" borderId="0" xfId="2" applyFont="1" applyFill="1" applyAlignment="1">
      <alignment horizontal="center"/>
    </xf>
    <xf numFmtId="0" fontId="5" fillId="2" borderId="0" xfId="2" applyFont="1" applyFill="1" applyAlignment="1">
      <alignment vertical="center"/>
    </xf>
    <xf numFmtId="0" fontId="6" fillId="2" borderId="0" xfId="2" applyFont="1" applyFill="1"/>
    <xf numFmtId="1" fontId="3" fillId="2" borderId="0" xfId="2" applyNumberFormat="1" applyFont="1" applyFill="1" applyAlignment="1">
      <alignment vertical="center"/>
    </xf>
    <xf numFmtId="0" fontId="3" fillId="2" borderId="0" xfId="2" applyFont="1" applyFill="1" applyAlignment="1">
      <alignment horizontal="center" vertical="center"/>
    </xf>
    <xf numFmtId="4" fontId="3" fillId="2" borderId="0" xfId="2" applyNumberFormat="1" applyFont="1" applyFill="1" applyAlignment="1">
      <alignment vertical="center"/>
    </xf>
    <xf numFmtId="0" fontId="9" fillId="2" borderId="0" xfId="2" applyFont="1" applyFill="1" applyAlignment="1">
      <alignment vertical="center"/>
    </xf>
    <xf numFmtId="165" fontId="6" fillId="2" borderId="5" xfId="4" applyNumberFormat="1" applyFont="1" applyFill="1" applyBorder="1" applyAlignment="1">
      <alignment horizontal="center" vertical="center"/>
    </xf>
    <xf numFmtId="0" fontId="6" fillId="2" borderId="5" xfId="2" applyFont="1" applyFill="1" applyBorder="1" applyAlignment="1">
      <alignment vertical="center"/>
    </xf>
    <xf numFmtId="1" fontId="3" fillId="2" borderId="5" xfId="2" applyNumberFormat="1" applyFont="1" applyFill="1" applyBorder="1" applyAlignment="1">
      <alignment vertical="center"/>
    </xf>
    <xf numFmtId="0" fontId="3" fillId="2" borderId="5" xfId="2" applyFont="1" applyFill="1" applyBorder="1" applyAlignment="1">
      <alignment vertical="center"/>
    </xf>
    <xf numFmtId="0" fontId="0" fillId="2" borderId="0" xfId="0" applyFill="1"/>
    <xf numFmtId="4" fontId="3" fillId="0" borderId="14" xfId="2" applyNumberFormat="1" applyFont="1" applyBorder="1" applyAlignment="1">
      <alignment vertical="center"/>
    </xf>
    <xf numFmtId="0" fontId="4" fillId="2" borderId="0" xfId="2" applyFont="1" applyFill="1" applyAlignment="1">
      <alignment vertical="center"/>
    </xf>
    <xf numFmtId="4" fontId="3" fillId="0" borderId="2" xfId="2" applyNumberFormat="1" applyFont="1" applyBorder="1" applyAlignment="1">
      <alignment horizontal="center" vertical="center"/>
    </xf>
    <xf numFmtId="4" fontId="3" fillId="0" borderId="14" xfId="2" applyNumberFormat="1" applyFont="1" applyBorder="1" applyAlignment="1">
      <alignment horizontal="center" vertical="center"/>
    </xf>
    <xf numFmtId="4" fontId="3" fillId="0" borderId="9" xfId="1" applyNumberFormat="1" applyFont="1" applyBorder="1" applyAlignment="1">
      <alignment horizontal="center" vertical="center"/>
    </xf>
    <xf numFmtId="168" fontId="3" fillId="0" borderId="14" xfId="2" applyNumberFormat="1" applyFont="1" applyBorder="1" applyAlignment="1">
      <alignment horizontal="center" vertical="center"/>
    </xf>
    <xf numFmtId="43" fontId="3" fillId="0" borderId="0" xfId="1" applyFont="1" applyBorder="1" applyAlignment="1">
      <alignment vertical="center"/>
    </xf>
    <xf numFmtId="4" fontId="3" fillId="0" borderId="0" xfId="2" applyNumberFormat="1" applyFont="1" applyAlignment="1">
      <alignment vertical="center"/>
    </xf>
    <xf numFmtId="1" fontId="3" fillId="0" borderId="0" xfId="2" applyNumberFormat="1" applyFont="1" applyAlignment="1">
      <alignment horizontal="center" vertical="center"/>
    </xf>
    <xf numFmtId="0" fontId="13" fillId="0" borderId="0" xfId="7" applyFont="1" applyAlignment="1">
      <alignment vertical="center"/>
    </xf>
    <xf numFmtId="0" fontId="1" fillId="0" borderId="0" xfId="7" applyAlignment="1">
      <alignment vertical="center"/>
    </xf>
    <xf numFmtId="0" fontId="1" fillId="0" borderId="0" xfId="7" applyAlignment="1">
      <alignment vertical="center" wrapText="1"/>
    </xf>
    <xf numFmtId="1" fontId="3" fillId="0" borderId="25" xfId="2" applyNumberFormat="1" applyFont="1" applyBorder="1" applyAlignment="1">
      <alignment horizontal="center" vertical="center"/>
    </xf>
    <xf numFmtId="3" fontId="3" fillId="0" borderId="26" xfId="2" applyNumberFormat="1" applyFont="1" applyBorder="1" applyAlignment="1">
      <alignment horizontal="center" vertical="center"/>
    </xf>
    <xf numFmtId="0" fontId="3" fillId="2" borderId="0" xfId="2" applyFont="1" applyFill="1" applyAlignment="1">
      <alignment horizontal="left" vertical="center"/>
    </xf>
    <xf numFmtId="165" fontId="3" fillId="0" borderId="26" xfId="3" applyNumberFormat="1" applyFont="1" applyBorder="1" applyAlignment="1">
      <alignment horizontal="left" vertical="center" indent="2"/>
    </xf>
    <xf numFmtId="4" fontId="3" fillId="0" borderId="7" xfId="1" applyNumberFormat="1" applyFont="1" applyBorder="1" applyAlignment="1">
      <alignment horizontal="center" vertical="center"/>
    </xf>
    <xf numFmtId="9" fontId="3" fillId="0" borderId="2" xfId="8" applyFont="1" applyBorder="1" applyAlignment="1">
      <alignment horizontal="center" vertical="center"/>
    </xf>
    <xf numFmtId="165" fontId="3" fillId="0" borderId="2" xfId="3" applyNumberFormat="1" applyFont="1" applyBorder="1" applyAlignment="1">
      <alignment horizontal="left" vertical="center" indent="1"/>
    </xf>
    <xf numFmtId="4" fontId="8" fillId="4" borderId="0" xfId="2" applyNumberFormat="1" applyFont="1" applyFill="1" applyAlignment="1">
      <alignment horizontal="center" vertical="center"/>
    </xf>
    <xf numFmtId="43" fontId="0" fillId="2" borderId="0" xfId="1" applyFont="1" applyFill="1"/>
    <xf numFmtId="0" fontId="0" fillId="0" borderId="0" xfId="7" applyFont="1" applyAlignment="1">
      <alignment vertical="center"/>
    </xf>
    <xf numFmtId="2" fontId="10" fillId="0" borderId="0" xfId="6" applyNumberFormat="1" applyFont="1" applyAlignment="1">
      <alignment horizontal="right" vertical="center"/>
    </xf>
    <xf numFmtId="0" fontId="0" fillId="0" borderId="0" xfId="0" applyAlignment="1">
      <alignment horizontal="center"/>
    </xf>
    <xf numFmtId="17" fontId="0" fillId="0" borderId="0" xfId="0" applyNumberFormat="1" applyAlignment="1">
      <alignment horizontal="center"/>
    </xf>
    <xf numFmtId="4" fontId="0" fillId="0" borderId="0" xfId="0" applyNumberFormat="1" applyAlignment="1">
      <alignment horizontal="center"/>
    </xf>
    <xf numFmtId="4" fontId="6" fillId="2" borderId="0" xfId="2" applyNumberFormat="1" applyFont="1" applyFill="1" applyAlignment="1">
      <alignment horizontal="center" vertical="center"/>
    </xf>
    <xf numFmtId="4" fontId="3" fillId="2" borderId="0" xfId="2" applyNumberFormat="1" applyFont="1" applyFill="1" applyAlignment="1">
      <alignment horizontal="center" vertical="center"/>
    </xf>
    <xf numFmtId="4" fontId="0" fillId="0" borderId="0" xfId="0" applyNumberFormat="1"/>
    <xf numFmtId="4" fontId="9" fillId="3" borderId="26" xfId="2" applyNumberFormat="1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5" fillId="0" borderId="0" xfId="7" applyFont="1" applyAlignment="1">
      <alignment vertical="center"/>
    </xf>
    <xf numFmtId="14" fontId="11" fillId="0" borderId="0" xfId="7" applyNumberFormat="1" applyFont="1" applyAlignment="1">
      <alignment vertical="center"/>
    </xf>
    <xf numFmtId="0" fontId="18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6" borderId="0" xfId="0" applyFill="1" applyAlignment="1">
      <alignment vertical="center"/>
    </xf>
    <xf numFmtId="0" fontId="0" fillId="6" borderId="0" xfId="0" applyFill="1" applyAlignment="1">
      <alignment horizontal="center" vertical="center"/>
    </xf>
    <xf numFmtId="0" fontId="16" fillId="7" borderId="5" xfId="0" applyFont="1" applyFill="1" applyBorder="1" applyAlignment="1">
      <alignment horizontal="left" vertical="center"/>
    </xf>
    <xf numFmtId="0" fontId="16" fillId="7" borderId="0" xfId="0" applyFont="1" applyFill="1" applyAlignment="1">
      <alignment horizontal="center" vertical="center"/>
    </xf>
    <xf numFmtId="0" fontId="16" fillId="7" borderId="32" xfId="0" applyFont="1" applyFill="1" applyBorder="1" applyAlignment="1">
      <alignment horizontal="center" vertical="center"/>
    </xf>
    <xf numFmtId="0" fontId="16" fillId="7" borderId="8" xfId="0" applyFont="1" applyFill="1" applyBorder="1" applyAlignment="1">
      <alignment horizontal="left" vertical="center"/>
    </xf>
    <xf numFmtId="0" fontId="16" fillId="7" borderId="1" xfId="0" applyFont="1" applyFill="1" applyBorder="1" applyAlignment="1">
      <alignment horizontal="center" vertical="center"/>
    </xf>
    <xf numFmtId="0" fontId="16" fillId="7" borderId="9" xfId="0" applyFont="1" applyFill="1" applyBorder="1" applyAlignment="1">
      <alignment horizontal="left"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12" fillId="7" borderId="27" xfId="0" applyFont="1" applyFill="1" applyBorder="1" applyAlignment="1">
      <alignment horizontal="left" vertical="center"/>
    </xf>
    <xf numFmtId="0" fontId="14" fillId="7" borderId="31" xfId="0" applyFont="1" applyFill="1" applyBorder="1" applyAlignment="1">
      <alignment horizontal="center" vertical="center"/>
    </xf>
    <xf numFmtId="0" fontId="0" fillId="7" borderId="6" xfId="0" applyFill="1" applyBorder="1" applyAlignment="1">
      <alignment vertical="center"/>
    </xf>
    <xf numFmtId="0" fontId="13" fillId="7" borderId="5" xfId="0" applyFont="1" applyFill="1" applyBorder="1" applyAlignment="1">
      <alignment horizontal="left" vertical="center"/>
    </xf>
    <xf numFmtId="0" fontId="18" fillId="7" borderId="0" xfId="0" applyFont="1" applyFill="1" applyAlignment="1">
      <alignment horizontal="center" vertical="center"/>
    </xf>
    <xf numFmtId="0" fontId="0" fillId="7" borderId="32" xfId="0" applyFill="1" applyBorder="1" applyAlignment="1">
      <alignment vertical="center"/>
    </xf>
    <xf numFmtId="0" fontId="13" fillId="7" borderId="8" xfId="0" applyFont="1" applyFill="1" applyBorder="1" applyAlignment="1">
      <alignment horizontal="left" vertical="center"/>
    </xf>
    <xf numFmtId="0" fontId="18" fillId="7" borderId="1" xfId="0" applyFont="1" applyFill="1" applyBorder="1" applyAlignment="1">
      <alignment horizontal="center" vertical="center"/>
    </xf>
    <xf numFmtId="0" fontId="0" fillId="7" borderId="9" xfId="0" applyFill="1" applyBorder="1" applyAlignment="1">
      <alignment vertical="center"/>
    </xf>
    <xf numFmtId="0" fontId="16" fillId="8" borderId="26" xfId="7" applyFont="1" applyFill="1" applyBorder="1" applyAlignment="1">
      <alignment horizontal="center" vertical="center"/>
    </xf>
    <xf numFmtId="0" fontId="15" fillId="0" borderId="26" xfId="7" applyFont="1" applyBorder="1" applyAlignment="1">
      <alignment horizontal="center" vertical="center"/>
    </xf>
    <xf numFmtId="14" fontId="11" fillId="0" borderId="26" xfId="7" applyNumberFormat="1" applyFont="1" applyBorder="1" applyAlignment="1">
      <alignment horizontal="center" vertical="center"/>
    </xf>
    <xf numFmtId="0" fontId="1" fillId="0" borderId="26" xfId="7" applyBorder="1" applyAlignment="1">
      <alignment vertical="center"/>
    </xf>
    <xf numFmtId="0" fontId="16" fillId="7" borderId="5" xfId="0" applyFont="1" applyFill="1" applyBorder="1" applyAlignment="1">
      <alignment horizontal="left" vertical="center" wrapText="1"/>
    </xf>
    <xf numFmtId="0" fontId="16" fillId="7" borderId="0" xfId="0" applyFont="1" applyFill="1" applyAlignment="1">
      <alignment horizontal="left" vertical="center" wrapText="1"/>
    </xf>
    <xf numFmtId="0" fontId="16" fillId="7" borderId="32" xfId="0" applyFont="1" applyFill="1" applyBorder="1" applyAlignment="1">
      <alignment horizontal="left" vertical="center" wrapText="1"/>
    </xf>
    <xf numFmtId="0" fontId="16" fillId="7" borderId="1" xfId="0" applyFont="1" applyFill="1" applyBorder="1" applyAlignment="1">
      <alignment horizontal="left" vertical="center"/>
    </xf>
    <xf numFmtId="0" fontId="0" fillId="7" borderId="31" xfId="0" applyFill="1" applyBorder="1" applyAlignment="1">
      <alignment vertical="center"/>
    </xf>
    <xf numFmtId="0" fontId="0" fillId="7" borderId="0" xfId="0" applyFill="1" applyAlignment="1">
      <alignment vertical="center"/>
    </xf>
    <xf numFmtId="0" fontId="0" fillId="7" borderId="1" xfId="0" applyFill="1" applyBorder="1" applyAlignment="1">
      <alignment vertical="center"/>
    </xf>
    <xf numFmtId="0" fontId="6" fillId="11" borderId="2" xfId="2" applyFont="1" applyFill="1" applyBorder="1" applyAlignment="1">
      <alignment horizontal="center" vertical="center"/>
    </xf>
    <xf numFmtId="165" fontId="6" fillId="11" borderId="2" xfId="3" applyNumberFormat="1" applyFont="1" applyFill="1" applyBorder="1" applyAlignment="1">
      <alignment horizontal="left" vertical="center" indent="1"/>
    </xf>
    <xf numFmtId="43" fontId="6" fillId="11" borderId="9" xfId="1" applyFont="1" applyFill="1" applyBorder="1" applyAlignment="1">
      <alignment vertical="center"/>
    </xf>
    <xf numFmtId="0" fontId="12" fillId="8" borderId="16" xfId="2" applyFont="1" applyFill="1" applyBorder="1" applyAlignment="1">
      <alignment horizontal="center" vertical="center"/>
    </xf>
    <xf numFmtId="0" fontId="12" fillId="8" borderId="9" xfId="2" applyFont="1" applyFill="1" applyBorder="1" applyAlignment="1">
      <alignment horizontal="center" vertical="center"/>
    </xf>
    <xf numFmtId="43" fontId="20" fillId="9" borderId="18" xfId="0" applyNumberFormat="1" applyFont="1" applyFill="1" applyBorder="1"/>
    <xf numFmtId="43" fontId="20" fillId="9" borderId="18" xfId="1" applyFont="1" applyFill="1" applyBorder="1"/>
    <xf numFmtId="0" fontId="20" fillId="10" borderId="20" xfId="0" applyFont="1" applyFill="1" applyBorder="1"/>
    <xf numFmtId="0" fontId="20" fillId="10" borderId="21" xfId="0" applyFont="1" applyFill="1" applyBorder="1"/>
    <xf numFmtId="0" fontId="20" fillId="2" borderId="0" xfId="0" applyFont="1" applyFill="1"/>
    <xf numFmtId="0" fontId="6" fillId="11" borderId="10" xfId="2" applyFont="1" applyFill="1" applyBorder="1" applyAlignment="1">
      <alignment horizontal="center" vertical="center"/>
    </xf>
    <xf numFmtId="0" fontId="6" fillId="11" borderId="11" xfId="2" applyFont="1" applyFill="1" applyBorder="1" applyAlignment="1">
      <alignment horizontal="center" vertical="center"/>
    </xf>
    <xf numFmtId="0" fontId="6" fillId="11" borderId="12" xfId="2" applyFont="1" applyFill="1" applyBorder="1" applyAlignment="1">
      <alignment horizontal="center" vertical="center"/>
    </xf>
    <xf numFmtId="0" fontId="6" fillId="11" borderId="17" xfId="2" applyFont="1" applyFill="1" applyBorder="1" applyAlignment="1">
      <alignment horizontal="center" vertical="center"/>
    </xf>
    <xf numFmtId="165" fontId="6" fillId="11" borderId="2" xfId="3" applyNumberFormat="1" applyFont="1" applyFill="1" applyBorder="1" applyAlignment="1">
      <alignment vertical="center"/>
    </xf>
    <xf numFmtId="3" fontId="3" fillId="11" borderId="14" xfId="2" applyNumberFormat="1" applyFont="1" applyFill="1" applyBorder="1" applyAlignment="1">
      <alignment horizontal="center" vertical="center"/>
    </xf>
    <xf numFmtId="165" fontId="6" fillId="11" borderId="2" xfId="3" applyNumberFormat="1" applyFont="1" applyFill="1" applyBorder="1" applyAlignment="1">
      <alignment horizontal="left" vertical="center" indent="2"/>
    </xf>
    <xf numFmtId="0" fontId="6" fillId="2" borderId="0" xfId="2" applyFont="1" applyFill="1" applyAlignment="1">
      <alignment horizontal="left" vertical="center" wrapText="1"/>
    </xf>
    <xf numFmtId="4" fontId="6" fillId="11" borderId="14" xfId="2" applyNumberFormat="1" applyFont="1" applyFill="1" applyBorder="1" applyAlignment="1">
      <alignment horizontal="center" vertical="center"/>
    </xf>
    <xf numFmtId="4" fontId="6" fillId="11" borderId="13" xfId="1" applyNumberFormat="1" applyFont="1" applyFill="1" applyBorder="1" applyAlignment="1">
      <alignment horizontal="center" vertical="center"/>
    </xf>
    <xf numFmtId="4" fontId="6" fillId="11" borderId="11" xfId="2" applyNumberFormat="1" applyFont="1" applyFill="1" applyBorder="1" applyAlignment="1">
      <alignment horizontal="center" vertical="center"/>
    </xf>
    <xf numFmtId="4" fontId="6" fillId="11" borderId="12" xfId="2" applyNumberFormat="1" applyFont="1" applyFill="1" applyBorder="1" applyAlignment="1">
      <alignment horizontal="center" vertical="center"/>
    </xf>
    <xf numFmtId="4" fontId="3" fillId="11" borderId="13" xfId="1" applyNumberFormat="1" applyFont="1" applyFill="1" applyBorder="1" applyAlignment="1">
      <alignment horizontal="center" vertical="center"/>
    </xf>
    <xf numFmtId="4" fontId="3" fillId="11" borderId="14" xfId="2" applyNumberFormat="1" applyFont="1" applyFill="1" applyBorder="1" applyAlignment="1">
      <alignment horizontal="center" vertical="center"/>
    </xf>
    <xf numFmtId="4" fontId="3" fillId="11" borderId="25" xfId="1" applyNumberFormat="1" applyFont="1" applyFill="1" applyBorder="1" applyAlignment="1">
      <alignment horizontal="center" vertical="center"/>
    </xf>
    <xf numFmtId="4" fontId="6" fillId="11" borderId="10" xfId="2" applyNumberFormat="1" applyFont="1" applyFill="1" applyBorder="1" applyAlignment="1">
      <alignment horizontal="center" vertical="center"/>
    </xf>
    <xf numFmtId="4" fontId="6" fillId="11" borderId="29" xfId="1" applyNumberFormat="1" applyFont="1" applyFill="1" applyBorder="1" applyAlignment="1">
      <alignment horizontal="center" vertical="center"/>
    </xf>
    <xf numFmtId="4" fontId="6" fillId="11" borderId="26" xfId="1" applyNumberFormat="1" applyFont="1" applyFill="1" applyBorder="1" applyAlignment="1">
      <alignment horizontal="center" vertical="center"/>
    </xf>
    <xf numFmtId="0" fontId="14" fillId="7" borderId="6" xfId="0" applyFont="1" applyFill="1" applyBorder="1" applyAlignment="1">
      <alignment horizontal="center" vertical="center"/>
    </xf>
    <xf numFmtId="0" fontId="18" fillId="7" borderId="32" xfId="0" applyFont="1" applyFill="1" applyBorder="1" applyAlignment="1">
      <alignment horizontal="center" vertical="center"/>
    </xf>
    <xf numFmtId="0" fontId="18" fillId="7" borderId="9" xfId="0" applyFont="1" applyFill="1" applyBorder="1" applyAlignment="1">
      <alignment horizontal="center" vertical="center"/>
    </xf>
    <xf numFmtId="0" fontId="3" fillId="0" borderId="0" xfId="2" applyFont="1" applyAlignment="1">
      <alignment horizontal="center" vertical="center"/>
    </xf>
    <xf numFmtId="165" fontId="3" fillId="0" borderId="0" xfId="3" applyNumberFormat="1" applyFont="1" applyAlignment="1">
      <alignment horizontal="left" vertical="center" indent="2"/>
    </xf>
    <xf numFmtId="43" fontId="3" fillId="0" borderId="0" xfId="2" applyNumberFormat="1" applyFont="1" applyAlignment="1">
      <alignment horizontal="center" vertical="center"/>
    </xf>
    <xf numFmtId="0" fontId="14" fillId="7" borderId="33" xfId="0" applyFont="1" applyFill="1" applyBorder="1" applyAlignment="1">
      <alignment horizontal="center" vertical="center"/>
    </xf>
    <xf numFmtId="43" fontId="6" fillId="11" borderId="13" xfId="1" applyFont="1" applyFill="1" applyBorder="1" applyAlignment="1">
      <alignment horizontal="center" vertical="center"/>
    </xf>
    <xf numFmtId="43" fontId="3" fillId="0" borderId="9" xfId="1" applyFont="1" applyBorder="1" applyAlignment="1">
      <alignment horizontal="center" vertical="center"/>
    </xf>
    <xf numFmtId="43" fontId="3" fillId="0" borderId="9" xfId="1" applyFont="1" applyFill="1" applyBorder="1" applyAlignment="1">
      <alignment horizontal="center" vertical="center"/>
    </xf>
    <xf numFmtId="0" fontId="16" fillId="7" borderId="9" xfId="0" applyFont="1" applyFill="1" applyBorder="1" applyAlignment="1">
      <alignment horizontal="center" vertical="center"/>
    </xf>
    <xf numFmtId="0" fontId="6" fillId="11" borderId="34" xfId="2" applyFont="1" applyFill="1" applyBorder="1" applyAlignment="1">
      <alignment horizontal="center" vertical="center"/>
    </xf>
    <xf numFmtId="0" fontId="6" fillId="11" borderId="35" xfId="2" applyFont="1" applyFill="1" applyBorder="1" applyAlignment="1">
      <alignment horizontal="center" vertical="center"/>
    </xf>
    <xf numFmtId="1" fontId="3" fillId="0" borderId="26" xfId="2" applyNumberFormat="1" applyFont="1" applyBorder="1" applyAlignment="1">
      <alignment horizontal="center" vertical="center"/>
    </xf>
    <xf numFmtId="0" fontId="6" fillId="0" borderId="2" xfId="2" applyFont="1" applyBorder="1" applyAlignment="1">
      <alignment horizontal="center" vertical="center"/>
    </xf>
    <xf numFmtId="43" fontId="3" fillId="2" borderId="0" xfId="1" applyFont="1" applyFill="1" applyAlignment="1">
      <alignment vertical="center"/>
    </xf>
    <xf numFmtId="43" fontId="3" fillId="2" borderId="0" xfId="2" applyNumberFormat="1" applyFont="1" applyFill="1" applyAlignment="1">
      <alignment vertical="center"/>
    </xf>
    <xf numFmtId="10" fontId="3" fillId="2" borderId="0" xfId="8" applyNumberFormat="1" applyFont="1" applyFill="1" applyAlignment="1">
      <alignment vertical="center"/>
    </xf>
    <xf numFmtId="10" fontId="3" fillId="2" borderId="0" xfId="2" applyNumberFormat="1" applyFont="1" applyFill="1" applyAlignment="1">
      <alignment vertical="center"/>
    </xf>
    <xf numFmtId="4" fontId="9" fillId="2" borderId="0" xfId="2" applyNumberFormat="1" applyFont="1" applyFill="1" applyAlignment="1">
      <alignment horizontal="center"/>
    </xf>
    <xf numFmtId="169" fontId="9" fillId="2" borderId="0" xfId="2" applyNumberFormat="1" applyFont="1" applyFill="1" applyAlignment="1">
      <alignment horizontal="center"/>
    </xf>
    <xf numFmtId="0" fontId="9" fillId="2" borderId="0" xfId="2" applyFont="1" applyFill="1" applyAlignment="1">
      <alignment horizontal="center" vertical="center"/>
    </xf>
    <xf numFmtId="4" fontId="3" fillId="0" borderId="9" xfId="1" applyNumberFormat="1" applyFont="1" applyFill="1" applyBorder="1" applyAlignment="1">
      <alignment horizontal="center" vertical="center"/>
    </xf>
    <xf numFmtId="9" fontId="3" fillId="0" borderId="2" xfId="8" applyFont="1" applyFill="1" applyBorder="1" applyAlignment="1">
      <alignment horizontal="center" vertical="center"/>
    </xf>
    <xf numFmtId="9" fontId="3" fillId="5" borderId="2" xfId="8" applyFont="1" applyFill="1" applyBorder="1" applyAlignment="1">
      <alignment horizontal="center" vertical="center"/>
    </xf>
    <xf numFmtId="168" fontId="3" fillId="5" borderId="14" xfId="2" applyNumberFormat="1" applyFont="1" applyFill="1" applyBorder="1" applyAlignment="1">
      <alignment horizontal="center" vertical="center"/>
    </xf>
    <xf numFmtId="0" fontId="1" fillId="0" borderId="26" xfId="7" applyBorder="1" applyAlignment="1">
      <alignment vertical="center" wrapText="1"/>
    </xf>
    <xf numFmtId="0" fontId="16" fillId="7" borderId="27" xfId="0" applyFont="1" applyFill="1" applyBorder="1" applyAlignment="1">
      <alignment horizontal="left" vertical="center" wrapText="1"/>
    </xf>
    <xf numFmtId="0" fontId="16" fillId="7" borderId="31" xfId="0" applyFont="1" applyFill="1" applyBorder="1" applyAlignment="1">
      <alignment horizontal="left" vertical="center" wrapText="1"/>
    </xf>
    <xf numFmtId="0" fontId="16" fillId="7" borderId="6" xfId="0" applyFont="1" applyFill="1" applyBorder="1" applyAlignment="1">
      <alignment horizontal="left" vertical="center" wrapText="1"/>
    </xf>
    <xf numFmtId="166" fontId="12" fillId="8" borderId="28" xfId="4" applyNumberFormat="1" applyFont="1" applyFill="1" applyBorder="1" applyAlignment="1">
      <alignment horizontal="center" vertical="center"/>
    </xf>
    <xf numFmtId="166" fontId="12" fillId="8" borderId="7" xfId="4" applyNumberFormat="1" applyFont="1" applyFill="1" applyBorder="1" applyAlignment="1">
      <alignment horizontal="center" vertical="center"/>
    </xf>
    <xf numFmtId="0" fontId="12" fillId="8" borderId="28" xfId="2" applyFont="1" applyFill="1" applyBorder="1" applyAlignment="1">
      <alignment horizontal="center" vertical="center" wrapText="1"/>
    </xf>
    <xf numFmtId="0" fontId="12" fillId="8" borderId="7" xfId="2" applyFont="1" applyFill="1" applyBorder="1" applyAlignment="1">
      <alignment horizontal="center" vertical="center" wrapText="1"/>
    </xf>
    <xf numFmtId="165" fontId="12" fillId="8" borderId="28" xfId="3" applyNumberFormat="1" applyFont="1" applyFill="1" applyBorder="1" applyAlignment="1">
      <alignment horizontal="center" vertical="center"/>
    </xf>
    <xf numFmtId="165" fontId="12" fillId="8" borderId="7" xfId="3" applyNumberFormat="1" applyFont="1" applyFill="1" applyBorder="1" applyAlignment="1">
      <alignment horizontal="center" vertical="center"/>
    </xf>
    <xf numFmtId="0" fontId="12" fillId="8" borderId="28" xfId="2" applyFont="1" applyFill="1" applyBorder="1" applyAlignment="1">
      <alignment horizontal="center" vertical="center"/>
    </xf>
    <xf numFmtId="0" fontId="12" fillId="8" borderId="7" xfId="2" applyFont="1" applyFill="1" applyBorder="1" applyAlignment="1">
      <alignment horizontal="center" vertical="center"/>
    </xf>
    <xf numFmtId="167" fontId="12" fillId="8" borderId="28" xfId="4" applyNumberFormat="1" applyFont="1" applyFill="1" applyBorder="1" applyAlignment="1">
      <alignment horizontal="center" vertical="center" wrapText="1"/>
    </xf>
    <xf numFmtId="167" fontId="12" fillId="8" borderId="7" xfId="4" applyNumberFormat="1" applyFont="1" applyFill="1" applyBorder="1" applyAlignment="1">
      <alignment horizontal="center" vertical="center" wrapText="1"/>
    </xf>
    <xf numFmtId="0" fontId="20" fillId="9" borderId="19" xfId="0" applyFont="1" applyFill="1" applyBorder="1" applyAlignment="1">
      <alignment horizontal="left"/>
    </xf>
    <xf numFmtId="0" fontId="20" fillId="9" borderId="20" xfId="0" applyFont="1" applyFill="1" applyBorder="1" applyAlignment="1">
      <alignment horizontal="left"/>
    </xf>
    <xf numFmtId="0" fontId="20" fillId="9" borderId="21" xfId="0" applyFont="1" applyFill="1" applyBorder="1" applyAlignment="1">
      <alignment horizontal="left"/>
    </xf>
    <xf numFmtId="0" fontId="20" fillId="9" borderId="22" xfId="0" applyFont="1" applyFill="1" applyBorder="1" applyAlignment="1">
      <alignment horizontal="left"/>
    </xf>
    <xf numFmtId="0" fontId="20" fillId="9" borderId="23" xfId="0" applyFont="1" applyFill="1" applyBorder="1" applyAlignment="1">
      <alignment horizontal="left"/>
    </xf>
    <xf numFmtId="0" fontId="20" fillId="9" borderId="24" xfId="0" applyFont="1" applyFill="1" applyBorder="1" applyAlignment="1">
      <alignment horizontal="left"/>
    </xf>
    <xf numFmtId="165" fontId="3" fillId="8" borderId="28" xfId="4" applyNumberFormat="1" applyFont="1" applyFill="1" applyBorder="1" applyAlignment="1">
      <alignment horizontal="center" vertical="center"/>
    </xf>
    <xf numFmtId="165" fontId="3" fillId="8" borderId="7" xfId="4" applyNumberFormat="1" applyFont="1" applyFill="1" applyBorder="1" applyAlignment="1">
      <alignment horizontal="center" vertical="center"/>
    </xf>
    <xf numFmtId="165" fontId="3" fillId="8" borderId="27" xfId="4" applyNumberFormat="1" applyFont="1" applyFill="1" applyBorder="1" applyAlignment="1">
      <alignment horizontal="center" vertical="center"/>
    </xf>
    <xf numFmtId="165" fontId="3" fillId="8" borderId="8" xfId="4" applyNumberFormat="1" applyFont="1" applyFill="1" applyBorder="1" applyAlignment="1">
      <alignment horizontal="center" vertical="center"/>
    </xf>
    <xf numFmtId="0" fontId="6" fillId="2" borderId="0" xfId="2" applyFont="1" applyFill="1" applyAlignment="1">
      <alignment horizontal="left" vertical="center"/>
    </xf>
    <xf numFmtId="165" fontId="3" fillId="8" borderId="4" xfId="4" applyNumberFormat="1" applyFont="1" applyFill="1" applyBorder="1" applyAlignment="1">
      <alignment horizontal="center" vertical="center"/>
    </xf>
    <xf numFmtId="165" fontId="3" fillId="8" borderId="3" xfId="4" applyNumberFormat="1" applyFont="1" applyFill="1" applyBorder="1" applyAlignment="1">
      <alignment horizontal="center" vertical="center"/>
    </xf>
    <xf numFmtId="0" fontId="16" fillId="7" borderId="27" xfId="0" applyFont="1" applyFill="1" applyBorder="1" applyAlignment="1">
      <alignment horizontal="center" vertical="center" wrapText="1"/>
    </xf>
    <xf numFmtId="0" fontId="16" fillId="7" borderId="33" xfId="0" applyFont="1" applyFill="1" applyBorder="1" applyAlignment="1">
      <alignment horizontal="center" vertical="center" wrapText="1"/>
    </xf>
    <xf numFmtId="0" fontId="16" fillId="7" borderId="6" xfId="0" applyFont="1" applyFill="1" applyBorder="1" applyAlignment="1">
      <alignment horizontal="center" vertical="center" wrapText="1"/>
    </xf>
    <xf numFmtId="165" fontId="3" fillId="8" borderId="15" xfId="4" applyNumberFormat="1" applyFont="1" applyFill="1" applyBorder="1" applyAlignment="1">
      <alignment horizontal="center" vertical="center"/>
    </xf>
    <xf numFmtId="0" fontId="6" fillId="8" borderId="2" xfId="2" applyFont="1" applyFill="1" applyBorder="1" applyAlignment="1">
      <alignment horizontal="center" vertical="center" wrapText="1"/>
    </xf>
    <xf numFmtId="165" fontId="6" fillId="8" borderId="3" xfId="3" applyNumberFormat="1" applyFont="1" applyFill="1" applyBorder="1" applyAlignment="1">
      <alignment horizontal="center" vertical="center"/>
    </xf>
    <xf numFmtId="165" fontId="6" fillId="8" borderId="7" xfId="3" applyNumberFormat="1" applyFont="1" applyFill="1" applyBorder="1" applyAlignment="1">
      <alignment horizontal="center" vertical="center"/>
    </xf>
    <xf numFmtId="166" fontId="3" fillId="11" borderId="3" xfId="4" applyNumberFormat="1" applyFont="1" applyFill="1" applyBorder="1" applyAlignment="1">
      <alignment horizontal="center" vertical="center"/>
    </xf>
    <xf numFmtId="166" fontId="3" fillId="8" borderId="7" xfId="4" applyNumberFormat="1" applyFont="1" applyFill="1" applyBorder="1" applyAlignment="1">
      <alignment horizontal="center" vertical="center"/>
    </xf>
    <xf numFmtId="165" fontId="3" fillId="11" borderId="15" xfId="4" applyNumberFormat="1" applyFont="1" applyFill="1" applyBorder="1" applyAlignment="1">
      <alignment horizontal="center" vertical="center" wrapText="1"/>
    </xf>
    <xf numFmtId="165" fontId="3" fillId="8" borderId="7" xfId="4" applyNumberFormat="1" applyFont="1" applyFill="1" applyBorder="1" applyAlignment="1">
      <alignment horizontal="center" vertical="center" wrapText="1"/>
    </xf>
    <xf numFmtId="166" fontId="3" fillId="8" borderId="3" xfId="4" applyNumberFormat="1" applyFont="1" applyFill="1" applyBorder="1" applyAlignment="1">
      <alignment horizontal="center" vertical="center"/>
    </xf>
    <xf numFmtId="167" fontId="3" fillId="8" borderId="28" xfId="4" applyNumberFormat="1" applyFont="1" applyFill="1" applyBorder="1" applyAlignment="1">
      <alignment horizontal="center" vertical="center" wrapText="1"/>
    </xf>
    <xf numFmtId="167" fontId="3" fillId="8" borderId="7" xfId="4" applyNumberFormat="1" applyFont="1" applyFill="1" applyBorder="1" applyAlignment="1">
      <alignment horizontal="center" vertical="center" wrapText="1"/>
    </xf>
    <xf numFmtId="166" fontId="3" fillId="8" borderId="28" xfId="4" applyNumberFormat="1" applyFont="1" applyFill="1" applyBorder="1" applyAlignment="1">
      <alignment horizontal="center" vertical="center" wrapText="1"/>
    </xf>
    <xf numFmtId="166" fontId="3" fillId="8" borderId="7" xfId="4" applyNumberFormat="1" applyFont="1" applyFill="1" applyBorder="1" applyAlignment="1">
      <alignment horizontal="center" vertical="center" wrapText="1"/>
    </xf>
    <xf numFmtId="0" fontId="3" fillId="8" borderId="15" xfId="2" applyFont="1" applyFill="1" applyBorder="1" applyAlignment="1">
      <alignment horizontal="center" vertical="center"/>
    </xf>
    <xf numFmtId="0" fontId="3" fillId="8" borderId="7" xfId="2" applyFont="1" applyFill="1" applyBorder="1" applyAlignment="1">
      <alignment horizontal="center" vertical="center"/>
    </xf>
    <xf numFmtId="167" fontId="3" fillId="8" borderId="6" xfId="4" applyNumberFormat="1" applyFont="1" applyFill="1" applyBorder="1" applyAlignment="1">
      <alignment horizontal="center" vertical="center" wrapText="1"/>
    </xf>
    <xf numFmtId="167" fontId="3" fillId="8" borderId="9" xfId="4" applyNumberFormat="1" applyFont="1" applyFill="1" applyBorder="1" applyAlignment="1">
      <alignment horizontal="center" vertical="center" wrapText="1"/>
    </xf>
    <xf numFmtId="4" fontId="8" fillId="4" borderId="30" xfId="2" applyNumberFormat="1" applyFont="1" applyFill="1" applyBorder="1" applyAlignment="1">
      <alignment horizontal="center" vertical="center"/>
    </xf>
    <xf numFmtId="1" fontId="3" fillId="0" borderId="2" xfId="2" applyNumberFormat="1" applyFont="1" applyFill="1" applyBorder="1" applyAlignment="1">
      <alignment horizontal="center" vertical="center"/>
    </xf>
    <xf numFmtId="3" fontId="3" fillId="0" borderId="14" xfId="2" applyNumberFormat="1" applyFont="1" applyFill="1" applyBorder="1" applyAlignment="1">
      <alignment horizontal="center" vertical="center"/>
    </xf>
    <xf numFmtId="4" fontId="8" fillId="2" borderId="0" xfId="2" applyNumberFormat="1" applyFont="1" applyFill="1" applyAlignment="1">
      <alignment horizontal="center" vertical="center"/>
    </xf>
  </cellXfs>
  <cellStyles count="9">
    <cellStyle name="Normal" xfId="0" builtinId="0"/>
    <cellStyle name="Normal 11" xfId="7" xr:uid="{00000000-0005-0000-0000-000002000000}"/>
    <cellStyle name="Normal 14 2" xfId="2" xr:uid="{00000000-0005-0000-0000-000003000000}"/>
    <cellStyle name="Normal 3" xfId="6" xr:uid="{00000000-0005-0000-0000-000004000000}"/>
    <cellStyle name="Normal 36" xfId="4" xr:uid="{00000000-0005-0000-0000-000005000000}"/>
    <cellStyle name="Normal 38" xfId="3" xr:uid="{00000000-0005-0000-0000-000006000000}"/>
    <cellStyle name="Normal 49 3" xfId="5" xr:uid="{00000000-0005-0000-0000-000007000000}"/>
    <cellStyle name="Porcentagem" xfId="8" builtinId="5"/>
    <cellStyle name="Vírgula" xfId="1" builtinId="3"/>
  </cellStyles>
  <dxfs count="0"/>
  <tableStyles count="0" defaultTableStyle="TableStyleMedium2" defaultPivotStyle="PivotStyleLight16"/>
  <colors>
    <mruColors>
      <color rgb="FFCC00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 sz="1600"/>
              <a:t>DISTRIBUIÇÃO DOS</a:t>
            </a:r>
            <a:r>
              <a:rPr lang="pt-BR" sz="1600" baseline="0"/>
              <a:t> CUSTOS OPERACIONAIS - EQUIPAMENTOS E SISTEMAS</a:t>
            </a:r>
            <a:endParaRPr lang="pt-BR" sz="16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C98B-4F53-AD38-DA654B03C40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4-2301-4D5A-9F72-407DAD2B45A9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2301-4D5A-9F72-407DAD2B45A9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6-2301-4D5A-9F72-407DAD2B45A9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2301-4D5A-9F72-407DAD2B45A9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2-2301-4D5A-9F72-407DAD2B45A9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2301-4D5A-9F72-407DAD2B45A9}"/>
              </c:ext>
            </c:extLst>
          </c:dPt>
          <c:dLbls>
            <c:dLbl>
              <c:idx val="1"/>
              <c:layout>
                <c:manualLayout>
                  <c:x val="-9.3137975049586638E-2"/>
                  <c:y val="-2.555361719262703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301-4D5A-9F72-407DAD2B45A9}"/>
                </c:ext>
              </c:extLst>
            </c:dLbl>
            <c:dLbl>
              <c:idx val="2"/>
              <c:layout>
                <c:manualLayout>
                  <c:x val="-8.8268137054627244E-2"/>
                  <c:y val="-7.97501664109358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301-4D5A-9F72-407DAD2B45A9}"/>
                </c:ext>
              </c:extLst>
            </c:dLbl>
            <c:dLbl>
              <c:idx val="3"/>
              <c:layout>
                <c:manualLayout>
                  <c:x val="-7.0985466621914489E-2"/>
                  <c:y val="-7.395953543467005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301-4D5A-9F72-407DAD2B45A9}"/>
                </c:ext>
              </c:extLst>
            </c:dLbl>
            <c:dLbl>
              <c:idx val="4"/>
              <c:layout>
                <c:manualLayout>
                  <c:x val="8.4729658792650916E-2"/>
                  <c:y val="-8.445793234179060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301-4D5A-9F72-407DAD2B45A9}"/>
                </c:ext>
              </c:extLst>
            </c:dLbl>
            <c:dLbl>
              <c:idx val="5"/>
              <c:layout>
                <c:manualLayout>
                  <c:x val="0.12790376202974627"/>
                  <c:y val="0.11873432487605716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301-4D5A-9F72-407DAD2B45A9}"/>
                </c:ext>
              </c:extLst>
            </c:dLbl>
            <c:dLbl>
              <c:idx val="6"/>
              <c:layout>
                <c:manualLayout>
                  <c:x val="-1.0936132983886331E-6"/>
                  <c:y val="0.14175597841936421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301-4D5A-9F72-407DAD2B45A9}"/>
                </c:ext>
              </c:extLst>
            </c:dLbl>
            <c:numFmt formatCode="0.00%" sourceLinked="0"/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'MC Equipamentos e Sistemas'!$AI$91:$AI$95</c:f>
              <c:strCache>
                <c:ptCount val="5"/>
                <c:pt idx="0">
                  <c:v>Sistema Free-Flow</c:v>
                </c:pt>
                <c:pt idx="1">
                  <c:v>Equipamentos e Sistemas (Gerais)</c:v>
                </c:pt>
                <c:pt idx="2">
                  <c:v>Sistema de CFTV</c:v>
                </c:pt>
                <c:pt idx="3">
                  <c:v>Sistema Wireless</c:v>
                </c:pt>
                <c:pt idx="4">
                  <c:v>Sistema Abastecimento VE</c:v>
                </c:pt>
              </c:strCache>
            </c:strRef>
          </c:cat>
          <c:val>
            <c:numRef>
              <c:f>'MC Equipamentos e Sistemas'!$CY$91:$CY$95</c:f>
              <c:numCache>
                <c:formatCode>_(* #,##0.00_);_(* \(#,##0.00\);_(* "-"??_);_(@_)</c:formatCode>
                <c:ptCount val="5"/>
                <c:pt idx="0">
                  <c:v>131413424.10928378</c:v>
                </c:pt>
                <c:pt idx="1">
                  <c:v>56145532.754731879</c:v>
                </c:pt>
                <c:pt idx="2">
                  <c:v>15570885.000000006</c:v>
                </c:pt>
                <c:pt idx="3">
                  <c:v>365382599.99999994</c:v>
                </c:pt>
                <c:pt idx="4">
                  <c:v>182588.61880000003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01-4D5A-9F72-407DAD2B45A9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14392</xdr:colOff>
      <xdr:row>0</xdr:row>
      <xdr:rowOff>173568</xdr:rowOff>
    </xdr:from>
    <xdr:to>
      <xdr:col>4</xdr:col>
      <xdr:colOff>177166</xdr:colOff>
      <xdr:row>3</xdr:row>
      <xdr:rowOff>155200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7E937F8A-3130-4E70-8E7B-C00CC9C4AE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0792" y="173568"/>
          <a:ext cx="6741374" cy="66743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23917</xdr:colOff>
      <xdr:row>1</xdr:row>
      <xdr:rowOff>0</xdr:rowOff>
    </xdr:from>
    <xdr:to>
      <xdr:col>5</xdr:col>
      <xdr:colOff>95250</xdr:colOff>
      <xdr:row>5</xdr:row>
      <xdr:rowOff>76882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9C640339-B134-4E8E-BC01-398537A687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4892" y="190500"/>
          <a:ext cx="6653108" cy="8388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23917</xdr:colOff>
      <xdr:row>1</xdr:row>
      <xdr:rowOff>0</xdr:rowOff>
    </xdr:from>
    <xdr:to>
      <xdr:col>3</xdr:col>
      <xdr:colOff>443865</xdr:colOff>
      <xdr:row>5</xdr:row>
      <xdr:rowOff>76882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A1156441-F835-4160-9D4C-4368D0D1FA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6797" y="190500"/>
          <a:ext cx="6653108" cy="8388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23917</xdr:colOff>
      <xdr:row>1</xdr:row>
      <xdr:rowOff>0</xdr:rowOff>
    </xdr:from>
    <xdr:to>
      <xdr:col>34</xdr:col>
      <xdr:colOff>248184</xdr:colOff>
      <xdr:row>5</xdr:row>
      <xdr:rowOff>76882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4AFB0F12-99AD-42EF-AAC0-80309352D4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417" y="190500"/>
          <a:ext cx="6660728" cy="8388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435428</xdr:colOff>
      <xdr:row>88</xdr:row>
      <xdr:rowOff>130628</xdr:rowOff>
    </xdr:from>
    <xdr:to>
      <xdr:col>2</xdr:col>
      <xdr:colOff>4789715</xdr:colOff>
      <xdr:row>105</xdr:row>
      <xdr:rowOff>10885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681F50B-9E89-1A22-6835-2EA74765318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DESENV\PMI%20MS-040\Textos%20&amp;%20Planilhas\Opex\OPEX%20-%20Ciclo%201\Opex%20-%20R02.xlsx" TargetMode="External"/><Relationship Id="rId1" Type="http://schemas.openxmlformats.org/officeDocument/2006/relationships/externalLinkPath" Target="/DESENV/PMI%20MS-040/Textos%20&amp;%20Planilhas/Opex/OPEX%20-%20Ciclo%201/Opex%20-%20R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nt Revisão"/>
      <sheetName val="COMPARATIVO"/>
      <sheetName val="OPEX"/>
      <sheetName val="Monitoração"/>
      <sheetName val="PC OPEX"/>
      <sheetName val="Resumo Ambiental"/>
      <sheetName val="Fat Dimens Equipes"/>
      <sheetName val="Pesquisa Sal"/>
      <sheetName val="Salários"/>
      <sheetName val="M Obra SPE"/>
      <sheetName val="CRONO MO + SIST."/>
      <sheetName val="Custo Veic Oper"/>
      <sheetName val="Veiculos Oper - OPEX"/>
      <sheetName val="Veiculos Opex - CAPEX"/>
      <sheetName val="Crono VE"/>
      <sheetName val="Custo G GERAIS"/>
      <sheetName val="G GERA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30">
          <cell r="E130">
            <v>110.4</v>
          </cell>
        </row>
      </sheetData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ilha1">
    <tabColor theme="4" tint="-0.249977111117893"/>
  </sheetPr>
  <dimension ref="A1:D29"/>
  <sheetViews>
    <sheetView showGridLines="0" zoomScale="80" zoomScaleNormal="80" workbookViewId="0"/>
  </sheetViews>
  <sheetFormatPr defaultColWidth="8.88671875" defaultRowHeight="18" customHeight="1" x14ac:dyDescent="0.3"/>
  <cols>
    <col min="1" max="1" width="5.88671875" style="40" customWidth="1"/>
    <col min="2" max="2" width="13.5546875" style="40" customWidth="1"/>
    <col min="3" max="3" width="28.44140625" style="40" customWidth="1"/>
    <col min="4" max="4" width="53.88671875" style="40" customWidth="1"/>
    <col min="5" max="16384" width="8.88671875" style="40"/>
  </cols>
  <sheetData>
    <row r="1" spans="1:4" ht="18" customHeight="1" x14ac:dyDescent="0.3">
      <c r="A1" s="62"/>
      <c r="B1" s="64"/>
      <c r="C1" s="65"/>
      <c r="D1" s="66"/>
    </row>
    <row r="2" spans="1:4" ht="18" customHeight="1" x14ac:dyDescent="0.3">
      <c r="A2" s="62"/>
      <c r="B2" s="66"/>
      <c r="C2" s="67"/>
      <c r="D2" s="66"/>
    </row>
    <row r="3" spans="1:4" ht="18" customHeight="1" x14ac:dyDescent="0.3">
      <c r="A3" s="62"/>
      <c r="B3" s="66"/>
      <c r="C3" s="67"/>
      <c r="D3" s="66"/>
    </row>
    <row r="4" spans="1:4" ht="18" customHeight="1" x14ac:dyDescent="0.3">
      <c r="A4" s="62"/>
      <c r="B4" s="66"/>
      <c r="C4" s="67"/>
      <c r="D4" s="66"/>
    </row>
    <row r="5" spans="1:4" ht="18" customHeight="1" x14ac:dyDescent="0.3">
      <c r="A5" s="62"/>
      <c r="B5" s="68"/>
      <c r="C5" s="69"/>
      <c r="D5" s="68"/>
    </row>
    <row r="6" spans="1:4" ht="18" customHeight="1" x14ac:dyDescent="0.3">
      <c r="A6" s="62"/>
      <c r="B6" s="66"/>
      <c r="C6" s="67"/>
      <c r="D6" s="66"/>
    </row>
    <row r="7" spans="1:4" ht="51" customHeight="1" x14ac:dyDescent="0.3">
      <c r="A7" s="62"/>
      <c r="B7" s="153" t="s">
        <v>160</v>
      </c>
      <c r="C7" s="154"/>
      <c r="D7" s="155"/>
    </row>
    <row r="8" spans="1:4" ht="18" customHeight="1" x14ac:dyDescent="0.3">
      <c r="A8" s="62"/>
      <c r="B8" s="70" t="s">
        <v>161</v>
      </c>
      <c r="C8" s="71"/>
      <c r="D8" s="72"/>
    </row>
    <row r="9" spans="1:4" ht="18" customHeight="1" x14ac:dyDescent="0.3">
      <c r="A9" s="62"/>
      <c r="B9" s="73" t="s">
        <v>162</v>
      </c>
      <c r="C9" s="74"/>
      <c r="D9" s="75"/>
    </row>
    <row r="10" spans="1:4" ht="18" customHeight="1" x14ac:dyDescent="0.3">
      <c r="A10" s="62"/>
      <c r="B10" s="76"/>
      <c r="C10" s="77"/>
      <c r="D10" s="76"/>
    </row>
    <row r="11" spans="1:4" ht="18" customHeight="1" x14ac:dyDescent="0.3">
      <c r="A11" s="62"/>
      <c r="B11" s="78" t="s">
        <v>166</v>
      </c>
      <c r="C11" s="79"/>
      <c r="D11" s="80"/>
    </row>
    <row r="12" spans="1:4" ht="18" customHeight="1" x14ac:dyDescent="0.3">
      <c r="A12" s="62"/>
      <c r="B12" s="81" t="s">
        <v>163</v>
      </c>
      <c r="C12" s="82"/>
      <c r="D12" s="83"/>
    </row>
    <row r="13" spans="1:4" ht="18" customHeight="1" x14ac:dyDescent="0.3">
      <c r="A13" s="62"/>
      <c r="B13" s="84" t="s">
        <v>164</v>
      </c>
      <c r="C13" s="85"/>
      <c r="D13" s="86"/>
    </row>
    <row r="14" spans="1:4" ht="18" customHeight="1" x14ac:dyDescent="0.3">
      <c r="A14" s="62"/>
      <c r="B14" s="66"/>
      <c r="C14" s="67"/>
      <c r="D14" s="66"/>
    </row>
    <row r="15" spans="1:4" ht="18" customHeight="1" x14ac:dyDescent="0.3">
      <c r="A15" s="62"/>
      <c r="B15" s="87" t="s">
        <v>118</v>
      </c>
      <c r="C15" s="87" t="s">
        <v>119</v>
      </c>
      <c r="D15" s="87" t="s">
        <v>120</v>
      </c>
    </row>
    <row r="16" spans="1:4" ht="25.8" x14ac:dyDescent="0.3">
      <c r="A16" s="62"/>
      <c r="B16" s="88">
        <v>0</v>
      </c>
      <c r="C16" s="89">
        <v>45412</v>
      </c>
      <c r="D16" s="90" t="s">
        <v>165</v>
      </c>
    </row>
    <row r="17" spans="1:4" ht="25.8" x14ac:dyDescent="0.3">
      <c r="A17" s="62"/>
      <c r="B17" s="88">
        <v>1</v>
      </c>
      <c r="C17" s="89">
        <v>45394</v>
      </c>
      <c r="D17" s="90" t="s">
        <v>180</v>
      </c>
    </row>
    <row r="18" spans="1:4" ht="25.8" x14ac:dyDescent="0.3">
      <c r="A18" s="62"/>
      <c r="B18" s="88">
        <v>2</v>
      </c>
      <c r="C18" s="89">
        <v>45434</v>
      </c>
      <c r="D18" s="90" t="s">
        <v>181</v>
      </c>
    </row>
    <row r="19" spans="1:4" ht="25.8" x14ac:dyDescent="0.3">
      <c r="A19" s="62"/>
      <c r="B19" s="88">
        <v>3</v>
      </c>
      <c r="C19" s="89">
        <v>45461</v>
      </c>
      <c r="D19" s="90" t="s">
        <v>182</v>
      </c>
    </row>
    <row r="20" spans="1:4" ht="72" x14ac:dyDescent="0.3">
      <c r="A20" s="62"/>
      <c r="B20" s="88">
        <v>4</v>
      </c>
      <c r="C20" s="89">
        <v>45488</v>
      </c>
      <c r="D20" s="152" t="s">
        <v>187</v>
      </c>
    </row>
    <row r="21" spans="1:4" ht="18" customHeight="1" x14ac:dyDescent="0.3">
      <c r="A21" s="62"/>
      <c r="B21" s="63"/>
      <c r="C21" s="41"/>
    </row>
    <row r="22" spans="1:4" ht="18" customHeight="1" x14ac:dyDescent="0.3">
      <c r="A22" s="62"/>
      <c r="B22" s="63"/>
      <c r="C22" s="41"/>
    </row>
    <row r="23" spans="1:4" ht="18" customHeight="1" x14ac:dyDescent="0.3">
      <c r="A23" s="62"/>
      <c r="B23" s="63"/>
      <c r="C23" s="41"/>
    </row>
    <row r="24" spans="1:4" ht="18" customHeight="1" x14ac:dyDescent="0.3">
      <c r="A24" s="62"/>
      <c r="B24" s="63"/>
      <c r="C24" s="42"/>
    </row>
    <row r="25" spans="1:4" ht="18" customHeight="1" x14ac:dyDescent="0.3">
      <c r="A25" s="62"/>
      <c r="B25" s="63"/>
      <c r="C25" s="52"/>
    </row>
    <row r="26" spans="1:4" ht="18" customHeight="1" x14ac:dyDescent="0.3">
      <c r="A26" s="62"/>
      <c r="B26" s="63"/>
      <c r="C26" s="41"/>
    </row>
    <row r="27" spans="1:4" ht="18" customHeight="1" x14ac:dyDescent="0.3">
      <c r="A27" s="62"/>
      <c r="B27" s="63"/>
      <c r="C27" s="41"/>
    </row>
    <row r="28" spans="1:4" ht="18" customHeight="1" x14ac:dyDescent="0.3">
      <c r="A28" s="62"/>
      <c r="B28" s="63"/>
      <c r="C28" s="41"/>
    </row>
    <row r="29" spans="1:4" ht="18" customHeight="1" x14ac:dyDescent="0.3">
      <c r="A29" s="62"/>
      <c r="B29" s="63"/>
      <c r="C29" s="42"/>
    </row>
  </sheetData>
  <mergeCells count="1">
    <mergeCell ref="B7:D7"/>
  </mergeCells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ilha2">
    <tabColor theme="4" tint="-0.249977111117893"/>
    <pageSetUpPr fitToPage="1"/>
  </sheetPr>
  <dimension ref="A4:AJ83"/>
  <sheetViews>
    <sheetView showGridLines="0" showZeros="0" tabSelected="1" zoomScale="80" zoomScaleNormal="80" workbookViewId="0"/>
  </sheetViews>
  <sheetFormatPr defaultColWidth="9.109375" defaultRowHeight="15" customHeight="1" x14ac:dyDescent="0.3"/>
  <cols>
    <col min="1" max="1" width="2.6640625" style="30" customWidth="1"/>
    <col min="2" max="2" width="8.109375" style="30" customWidth="1"/>
    <col min="3" max="3" width="64.109375" style="30" bestFit="1" customWidth="1"/>
    <col min="4" max="4" width="12.33203125" style="30" customWidth="1"/>
    <col min="5" max="5" width="11.44140625" style="30" customWidth="1"/>
    <col min="6" max="6" width="17.33203125" style="30" customWidth="1"/>
    <col min="7" max="7" width="17.33203125" style="30" bestFit="1" customWidth="1"/>
    <col min="8" max="36" width="15.6640625" style="30" customWidth="1"/>
    <col min="37" max="37" width="2.6640625" style="30" customWidth="1"/>
    <col min="38" max="16384" width="9.109375" style="30"/>
  </cols>
  <sheetData>
    <row r="4" spans="1:5" s="40" customFormat="1" ht="15" customHeight="1" x14ac:dyDescent="0.3">
      <c r="A4" s="62"/>
    </row>
    <row r="5" spans="1:5" s="40" customFormat="1" ht="15" customHeight="1" x14ac:dyDescent="0.3">
      <c r="A5" s="62"/>
    </row>
    <row r="6" spans="1:5" s="40" customFormat="1" ht="15" customHeight="1" x14ac:dyDescent="0.3">
      <c r="A6" s="62"/>
    </row>
    <row r="7" spans="1:5" s="40" customFormat="1" ht="15" customHeight="1" x14ac:dyDescent="0.3">
      <c r="A7" s="62"/>
      <c r="B7" s="68"/>
      <c r="C7" s="69"/>
      <c r="D7" s="68"/>
      <c r="E7" s="68"/>
    </row>
    <row r="8" spans="1:5" s="40" customFormat="1" ht="15" customHeight="1" x14ac:dyDescent="0.3">
      <c r="A8" s="62"/>
      <c r="B8" s="66"/>
      <c r="C8" s="67"/>
      <c r="D8" s="66"/>
    </row>
    <row r="9" spans="1:5" s="40" customFormat="1" ht="70.2" customHeight="1" x14ac:dyDescent="0.3">
      <c r="A9" s="62"/>
      <c r="B9" s="153" t="s">
        <v>160</v>
      </c>
      <c r="C9" s="154"/>
      <c r="D9" s="154"/>
      <c r="E9" s="155"/>
    </row>
    <row r="10" spans="1:5" s="40" customFormat="1" ht="15" customHeight="1" x14ac:dyDescent="0.3">
      <c r="A10" s="62"/>
      <c r="B10" s="91"/>
      <c r="C10" s="92"/>
      <c r="D10" s="92"/>
      <c r="E10" s="93"/>
    </row>
    <row r="11" spans="1:5" s="40" customFormat="1" ht="15" customHeight="1" x14ac:dyDescent="0.3">
      <c r="A11" s="62"/>
      <c r="B11" s="70" t="s">
        <v>161</v>
      </c>
      <c r="C11" s="71"/>
      <c r="D11" s="71"/>
      <c r="E11" s="72"/>
    </row>
    <row r="12" spans="1:5" s="40" customFormat="1" ht="15" customHeight="1" x14ac:dyDescent="0.3">
      <c r="A12" s="62"/>
      <c r="B12" s="73" t="s">
        <v>162</v>
      </c>
      <c r="C12" s="74"/>
      <c r="D12" s="94"/>
      <c r="E12" s="75"/>
    </row>
    <row r="13" spans="1:5" s="40" customFormat="1" ht="15" customHeight="1" x14ac:dyDescent="0.3">
      <c r="A13" s="62"/>
      <c r="B13" s="76"/>
      <c r="C13" s="77"/>
      <c r="D13" s="76"/>
      <c r="E13" s="76"/>
    </row>
    <row r="14" spans="1:5" s="40" customFormat="1" ht="15" customHeight="1" x14ac:dyDescent="0.3">
      <c r="A14" s="62"/>
      <c r="B14" s="78" t="s">
        <v>167</v>
      </c>
      <c r="C14" s="79"/>
      <c r="D14" s="95"/>
      <c r="E14" s="80"/>
    </row>
    <row r="15" spans="1:5" s="40" customFormat="1" ht="15" customHeight="1" x14ac:dyDescent="0.3">
      <c r="A15" s="62"/>
      <c r="B15" s="81" t="s">
        <v>163</v>
      </c>
      <c r="C15" s="82"/>
      <c r="D15" s="96"/>
      <c r="E15" s="83"/>
    </row>
    <row r="16" spans="1:5" s="40" customFormat="1" ht="15" customHeight="1" x14ac:dyDescent="0.3">
      <c r="A16" s="62"/>
      <c r="B16" s="84" t="s">
        <v>164</v>
      </c>
      <c r="C16" s="85"/>
      <c r="D16" s="97"/>
      <c r="E16" s="86"/>
    </row>
    <row r="17" spans="2:36" ht="15" customHeight="1" x14ac:dyDescent="0.3">
      <c r="B17" s="9"/>
      <c r="C17" s="10"/>
      <c r="G17" s="53"/>
    </row>
    <row r="18" spans="2:36" ht="15" customHeight="1" x14ac:dyDescent="0.3">
      <c r="B18" s="158" t="s">
        <v>109</v>
      </c>
      <c r="C18" s="160" t="s">
        <v>6</v>
      </c>
      <c r="D18" s="162" t="s">
        <v>69</v>
      </c>
      <c r="E18" s="101" t="s">
        <v>72</v>
      </c>
      <c r="F18" s="164" t="s">
        <v>141</v>
      </c>
      <c r="G18" s="156">
        <v>1</v>
      </c>
      <c r="H18" s="156">
        <v>2</v>
      </c>
      <c r="I18" s="156">
        <v>3</v>
      </c>
      <c r="J18" s="156">
        <v>4</v>
      </c>
      <c r="K18" s="156">
        <v>5</v>
      </c>
      <c r="L18" s="156">
        <v>6</v>
      </c>
      <c r="M18" s="156">
        <v>7</v>
      </c>
      <c r="N18" s="156">
        <v>8</v>
      </c>
      <c r="O18" s="156">
        <v>9</v>
      </c>
      <c r="P18" s="156">
        <v>10</v>
      </c>
      <c r="Q18" s="156">
        <v>11</v>
      </c>
      <c r="R18" s="156">
        <v>12</v>
      </c>
      <c r="S18" s="156">
        <v>13</v>
      </c>
      <c r="T18" s="156">
        <v>14</v>
      </c>
      <c r="U18" s="156">
        <v>15</v>
      </c>
      <c r="V18" s="156">
        <v>16</v>
      </c>
      <c r="W18" s="156">
        <v>17</v>
      </c>
      <c r="X18" s="156">
        <v>18</v>
      </c>
      <c r="Y18" s="156">
        <v>19</v>
      </c>
      <c r="Z18" s="156">
        <v>20</v>
      </c>
      <c r="AA18" s="156">
        <v>21</v>
      </c>
      <c r="AB18" s="156">
        <v>22</v>
      </c>
      <c r="AC18" s="156">
        <v>23</v>
      </c>
      <c r="AD18" s="156">
        <v>24</v>
      </c>
      <c r="AE18" s="156">
        <v>25</v>
      </c>
      <c r="AF18" s="156">
        <v>26</v>
      </c>
      <c r="AG18" s="156">
        <v>27</v>
      </c>
      <c r="AH18" s="156">
        <v>28</v>
      </c>
      <c r="AI18" s="156">
        <v>29</v>
      </c>
      <c r="AJ18" s="156">
        <v>30</v>
      </c>
    </row>
    <row r="19" spans="2:36" ht="15" customHeight="1" x14ac:dyDescent="0.3">
      <c r="B19" s="159"/>
      <c r="C19" s="161"/>
      <c r="D19" s="163"/>
      <c r="E19" s="102" t="s">
        <v>73</v>
      </c>
      <c r="F19" s="165"/>
      <c r="G19" s="157"/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57"/>
      <c r="Y19" s="157"/>
      <c r="Z19" s="157"/>
      <c r="AA19" s="157"/>
      <c r="AB19" s="157"/>
      <c r="AC19" s="157"/>
      <c r="AD19" s="157"/>
      <c r="AE19" s="157"/>
      <c r="AF19" s="157"/>
      <c r="AG19" s="157"/>
      <c r="AH19" s="157"/>
      <c r="AI19" s="157"/>
      <c r="AJ19" s="157"/>
    </row>
    <row r="20" spans="2:36" ht="15" customHeight="1" x14ac:dyDescent="0.3">
      <c r="B20" s="98" t="str">
        <f>Cronogramas!B21</f>
        <v>1.1</v>
      </c>
      <c r="C20" s="112" t="str">
        <f>Cronogramas!C21</f>
        <v>Sede/Centro Administrativo</v>
      </c>
      <c r="D20" s="116">
        <f>'MC Equipamentos e Sistemas'!AI22</f>
        <v>0</v>
      </c>
      <c r="E20" s="113">
        <f>'MC Equipamentos e Sistemas'!AJ22</f>
        <v>0</v>
      </c>
      <c r="F20" s="133"/>
      <c r="G20" s="133">
        <f t="shared" ref="G20:AJ20" ca="1" si="0">SUBTOTAL(9,G21:G22)</f>
        <v>407572.92280693934</v>
      </c>
      <c r="H20" s="133">
        <f t="shared" ca="1" si="0"/>
        <v>15894.927070173486</v>
      </c>
      <c r="I20" s="133">
        <f t="shared" ca="1" si="0"/>
        <v>15894.927070173486</v>
      </c>
      <c r="J20" s="133">
        <f t="shared" ca="1" si="0"/>
        <v>15894.927070173486</v>
      </c>
      <c r="K20" s="133">
        <f t="shared" ca="1" si="0"/>
        <v>15894.927070173486</v>
      </c>
      <c r="L20" s="133">
        <f t="shared" ca="1" si="0"/>
        <v>15894.927070173486</v>
      </c>
      <c r="M20" s="133">
        <f t="shared" ca="1" si="0"/>
        <v>15894.927070173486</v>
      </c>
      <c r="N20" s="133">
        <f t="shared" ca="1" si="0"/>
        <v>15894.927070173486</v>
      </c>
      <c r="O20" s="133">
        <f t="shared" ca="1" si="0"/>
        <v>15894.927070173486</v>
      </c>
      <c r="P20" s="133">
        <f t="shared" ca="1" si="0"/>
        <v>15894.927070173486</v>
      </c>
      <c r="Q20" s="133">
        <f t="shared" ca="1" si="0"/>
        <v>15894.927070173486</v>
      </c>
      <c r="R20" s="133">
        <f t="shared" ca="1" si="0"/>
        <v>15894.927070173486</v>
      </c>
      <c r="S20" s="133">
        <f t="shared" ca="1" si="0"/>
        <v>15894.927070173486</v>
      </c>
      <c r="T20" s="133">
        <f t="shared" ca="1" si="0"/>
        <v>15894.927070173486</v>
      </c>
      <c r="U20" s="133">
        <f t="shared" ca="1" si="0"/>
        <v>15894.927070173486</v>
      </c>
      <c r="V20" s="133">
        <f t="shared" ca="1" si="0"/>
        <v>289380.94438589847</v>
      </c>
      <c r="W20" s="133">
        <f t="shared" ca="1" si="0"/>
        <v>15894.927070173486</v>
      </c>
      <c r="X20" s="133">
        <f t="shared" ca="1" si="0"/>
        <v>15894.927070173486</v>
      </c>
      <c r="Y20" s="133">
        <f t="shared" ca="1" si="0"/>
        <v>15894.927070173486</v>
      </c>
      <c r="Z20" s="133">
        <f t="shared" ca="1" si="0"/>
        <v>15894.927070173486</v>
      </c>
      <c r="AA20" s="133">
        <f t="shared" ca="1" si="0"/>
        <v>15894.927070173486</v>
      </c>
      <c r="AB20" s="133">
        <f t="shared" ca="1" si="0"/>
        <v>15894.927070173486</v>
      </c>
      <c r="AC20" s="133">
        <f t="shared" ca="1" si="0"/>
        <v>15894.927070173486</v>
      </c>
      <c r="AD20" s="133">
        <f t="shared" ca="1" si="0"/>
        <v>15894.927070173486</v>
      </c>
      <c r="AE20" s="133">
        <f t="shared" ca="1" si="0"/>
        <v>15894.927070173486</v>
      </c>
      <c r="AF20" s="133">
        <f t="shared" ca="1" si="0"/>
        <v>15894.927070173486</v>
      </c>
      <c r="AG20" s="133">
        <f t="shared" ca="1" si="0"/>
        <v>15894.927070173486</v>
      </c>
      <c r="AH20" s="133">
        <f t="shared" ca="1" si="0"/>
        <v>15894.927070173486</v>
      </c>
      <c r="AI20" s="133">
        <f t="shared" ca="1" si="0"/>
        <v>15894.927070173486</v>
      </c>
      <c r="AJ20" s="133">
        <f t="shared" ca="1" si="0"/>
        <v>15894.927070173486</v>
      </c>
    </row>
    <row r="21" spans="2:36" ht="15" customHeight="1" x14ac:dyDescent="0.3">
      <c r="B21" s="2" t="str">
        <f>Cronogramas!B22</f>
        <v>1.1.1</v>
      </c>
      <c r="C21" s="3" t="str">
        <f>Cronogramas!C22</f>
        <v>ISO 9001:2008</v>
      </c>
      <c r="D21" s="34" t="str">
        <f>'MC Equipamentos e Sistemas'!AI23</f>
        <v>UND</v>
      </c>
      <c r="E21" s="6">
        <f>'MC Equipamentos e Sistemas'!AJ23</f>
        <v>30</v>
      </c>
      <c r="F21" s="134">
        <f>'MC Equipamentos e Sistemas'!AK23</f>
        <v>76074.720000000001</v>
      </c>
      <c r="G21" s="31">
        <f ca="1">'MC Equipamentos e Sistemas'!AL23+'MC Equipamentos e Sistemas'!BS23+'MC Equipamentos e Sistemas'!CZ23</f>
        <v>76074.720000000001</v>
      </c>
      <c r="H21" s="31">
        <f ca="1">'MC Equipamentos e Sistemas'!AM23+'MC Equipamentos e Sistemas'!BT23+'MC Equipamentos e Sistemas'!DA23</f>
        <v>7607.4720000000007</v>
      </c>
      <c r="I21" s="31">
        <f ca="1">'MC Equipamentos e Sistemas'!AN23+'MC Equipamentos e Sistemas'!BU23+'MC Equipamentos e Sistemas'!DB23</f>
        <v>7607.4720000000007</v>
      </c>
      <c r="J21" s="31">
        <f ca="1">'MC Equipamentos e Sistemas'!AO23+'MC Equipamentos e Sistemas'!BV23+'MC Equipamentos e Sistemas'!DC23</f>
        <v>7607.4720000000007</v>
      </c>
      <c r="K21" s="31">
        <f ca="1">'MC Equipamentos e Sistemas'!AP23+'MC Equipamentos e Sistemas'!BW23+'MC Equipamentos e Sistemas'!DD23</f>
        <v>7607.4720000000007</v>
      </c>
      <c r="L21" s="31">
        <f ca="1">'MC Equipamentos e Sistemas'!AQ23+'MC Equipamentos e Sistemas'!BX23+'MC Equipamentos e Sistemas'!DE23</f>
        <v>7607.4720000000007</v>
      </c>
      <c r="M21" s="31">
        <f ca="1">'MC Equipamentos e Sistemas'!AR23+'MC Equipamentos e Sistemas'!BY23+'MC Equipamentos e Sistemas'!DF23</f>
        <v>7607.4720000000007</v>
      </c>
      <c r="N21" s="31">
        <f ca="1">'MC Equipamentos e Sistemas'!AS23+'MC Equipamentos e Sistemas'!BZ23+'MC Equipamentos e Sistemas'!DG23</f>
        <v>7607.4720000000007</v>
      </c>
      <c r="O21" s="31">
        <f ca="1">'MC Equipamentos e Sistemas'!AT23+'MC Equipamentos e Sistemas'!CA23+'MC Equipamentos e Sistemas'!DH23</f>
        <v>7607.4720000000007</v>
      </c>
      <c r="P21" s="31">
        <f ca="1">'MC Equipamentos e Sistemas'!AU23+'MC Equipamentos e Sistemas'!CB23+'MC Equipamentos e Sistemas'!DI23</f>
        <v>7607.4720000000007</v>
      </c>
      <c r="Q21" s="31">
        <f ca="1">'MC Equipamentos e Sistemas'!AV23+'MC Equipamentos e Sistemas'!CC23+'MC Equipamentos e Sistemas'!DJ23</f>
        <v>7607.4720000000007</v>
      </c>
      <c r="R21" s="31">
        <f ca="1">'MC Equipamentos e Sistemas'!AW23+'MC Equipamentos e Sistemas'!CD23+'MC Equipamentos e Sistemas'!DK23</f>
        <v>7607.4720000000007</v>
      </c>
      <c r="S21" s="31">
        <f ca="1">'MC Equipamentos e Sistemas'!AX23+'MC Equipamentos e Sistemas'!CE23+'MC Equipamentos e Sistemas'!DL23</f>
        <v>7607.4720000000007</v>
      </c>
      <c r="T21" s="31">
        <f ca="1">'MC Equipamentos e Sistemas'!AY23+'MC Equipamentos e Sistemas'!CF23+'MC Equipamentos e Sistemas'!DM23</f>
        <v>7607.4720000000007</v>
      </c>
      <c r="U21" s="31">
        <f ca="1">'MC Equipamentos e Sistemas'!AZ23+'MC Equipamentos e Sistemas'!CG23+'MC Equipamentos e Sistemas'!DN23</f>
        <v>7607.4720000000007</v>
      </c>
      <c r="V21" s="31">
        <f ca="1">'MC Equipamentos e Sistemas'!BA23+'MC Equipamentos e Sistemas'!CH23+'MC Equipamentos e Sistemas'!DO23</f>
        <v>7607.4720000000007</v>
      </c>
      <c r="W21" s="31">
        <f ca="1">'MC Equipamentos e Sistemas'!BB23+'MC Equipamentos e Sistemas'!CI23+'MC Equipamentos e Sistemas'!DP23</f>
        <v>7607.4720000000007</v>
      </c>
      <c r="X21" s="31">
        <f ca="1">'MC Equipamentos e Sistemas'!BC23+'MC Equipamentos e Sistemas'!CJ23+'MC Equipamentos e Sistemas'!DQ23</f>
        <v>7607.4720000000007</v>
      </c>
      <c r="Y21" s="31">
        <f ca="1">'MC Equipamentos e Sistemas'!BD23+'MC Equipamentos e Sistemas'!CK23+'MC Equipamentos e Sistemas'!DR23</f>
        <v>7607.4720000000007</v>
      </c>
      <c r="Z21" s="31">
        <f ca="1">'MC Equipamentos e Sistemas'!BE23+'MC Equipamentos e Sistemas'!CL23+'MC Equipamentos e Sistemas'!DS23</f>
        <v>7607.4720000000007</v>
      </c>
      <c r="AA21" s="31">
        <f ca="1">'MC Equipamentos e Sistemas'!BF23+'MC Equipamentos e Sistemas'!CM23+'MC Equipamentos e Sistemas'!DT23</f>
        <v>7607.4720000000007</v>
      </c>
      <c r="AB21" s="31">
        <f ca="1">'MC Equipamentos e Sistemas'!BG23+'MC Equipamentos e Sistemas'!CN23+'MC Equipamentos e Sistemas'!DU23</f>
        <v>7607.4720000000007</v>
      </c>
      <c r="AC21" s="31">
        <f ca="1">'MC Equipamentos e Sistemas'!BH23+'MC Equipamentos e Sistemas'!CO23+'MC Equipamentos e Sistemas'!DV23</f>
        <v>7607.4720000000007</v>
      </c>
      <c r="AD21" s="31">
        <f ca="1">'MC Equipamentos e Sistemas'!BI23+'MC Equipamentos e Sistemas'!CP23+'MC Equipamentos e Sistemas'!DW23</f>
        <v>7607.4720000000007</v>
      </c>
      <c r="AE21" s="31">
        <f ca="1">'MC Equipamentos e Sistemas'!BJ23+'MC Equipamentos e Sistemas'!CQ23+'MC Equipamentos e Sistemas'!DX23</f>
        <v>7607.4720000000007</v>
      </c>
      <c r="AF21" s="31">
        <f ca="1">'MC Equipamentos e Sistemas'!BK23+'MC Equipamentos e Sistemas'!CR23+'MC Equipamentos e Sistemas'!DY23</f>
        <v>7607.4720000000007</v>
      </c>
      <c r="AG21" s="31">
        <f ca="1">'MC Equipamentos e Sistemas'!BL23+'MC Equipamentos e Sistemas'!CS23+'MC Equipamentos e Sistemas'!DZ23</f>
        <v>7607.4720000000007</v>
      </c>
      <c r="AH21" s="31">
        <f ca="1">'MC Equipamentos e Sistemas'!BM23+'MC Equipamentos e Sistemas'!CT23+'MC Equipamentos e Sistemas'!EA23</f>
        <v>7607.4720000000007</v>
      </c>
      <c r="AI21" s="31">
        <f ca="1">'MC Equipamentos e Sistemas'!BN23+'MC Equipamentos e Sistemas'!CU23+'MC Equipamentos e Sistemas'!EB23</f>
        <v>7607.4720000000007</v>
      </c>
      <c r="AJ21" s="31">
        <f ca="1">'MC Equipamentos e Sistemas'!BO23+'MC Equipamentos e Sistemas'!CV23+'MC Equipamentos e Sistemas'!EC23</f>
        <v>7607.4720000000007</v>
      </c>
    </row>
    <row r="22" spans="2:36" ht="15" customHeight="1" x14ac:dyDescent="0.3">
      <c r="B22" s="2" t="str">
        <f>Cronogramas!B23</f>
        <v>1.1.2</v>
      </c>
      <c r="C22" s="46" t="str">
        <f>Cronogramas!C23</f>
        <v>Conjunto de Móveis e Utensílios para Sede e CCO</v>
      </c>
      <c r="D22" s="34" t="str">
        <f>'MC Equipamentos e Sistemas'!AI24</f>
        <v>UND</v>
      </c>
      <c r="E22" s="44">
        <f>'MC Equipamentos e Sistemas'!AJ24</f>
        <v>15</v>
      </c>
      <c r="F22" s="134">
        <f>'MC Equipamentos e Sistemas'!AK24</f>
        <v>331498.20280693937</v>
      </c>
      <c r="G22" s="31">
        <f ca="1">'MC Equipamentos e Sistemas'!AL24+'MC Equipamentos e Sistemas'!BS24+'MC Equipamentos e Sistemas'!CZ24</f>
        <v>331498.20280693937</v>
      </c>
      <c r="H22" s="31">
        <f ca="1">'MC Equipamentos e Sistemas'!AM24+'MC Equipamentos e Sistemas'!BT24+'MC Equipamentos e Sistemas'!DA24</f>
        <v>8287.4550701734843</v>
      </c>
      <c r="I22" s="31">
        <f ca="1">'MC Equipamentos e Sistemas'!AN24+'MC Equipamentos e Sistemas'!BU24+'MC Equipamentos e Sistemas'!DB24</f>
        <v>8287.4550701734843</v>
      </c>
      <c r="J22" s="31">
        <f ca="1">'MC Equipamentos e Sistemas'!AO24+'MC Equipamentos e Sistemas'!BV24+'MC Equipamentos e Sistemas'!DC24</f>
        <v>8287.4550701734843</v>
      </c>
      <c r="K22" s="31">
        <f ca="1">'MC Equipamentos e Sistemas'!AP24+'MC Equipamentos e Sistemas'!BW24+'MC Equipamentos e Sistemas'!DD24</f>
        <v>8287.4550701734843</v>
      </c>
      <c r="L22" s="31">
        <f ca="1">'MC Equipamentos e Sistemas'!AQ24+'MC Equipamentos e Sistemas'!BX24+'MC Equipamentos e Sistemas'!DE24</f>
        <v>8287.4550701734843</v>
      </c>
      <c r="M22" s="31">
        <f ca="1">'MC Equipamentos e Sistemas'!AR24+'MC Equipamentos e Sistemas'!BY24+'MC Equipamentos e Sistemas'!DF24</f>
        <v>8287.4550701734843</v>
      </c>
      <c r="N22" s="31">
        <f ca="1">'MC Equipamentos e Sistemas'!AS24+'MC Equipamentos e Sistemas'!BZ24+'MC Equipamentos e Sistemas'!DG24</f>
        <v>8287.4550701734843</v>
      </c>
      <c r="O22" s="31">
        <f ca="1">'MC Equipamentos e Sistemas'!AT24+'MC Equipamentos e Sistemas'!CA24+'MC Equipamentos e Sistemas'!DH24</f>
        <v>8287.4550701734843</v>
      </c>
      <c r="P22" s="31">
        <f ca="1">'MC Equipamentos e Sistemas'!AU24+'MC Equipamentos e Sistemas'!CB24+'MC Equipamentos e Sistemas'!DI24</f>
        <v>8287.4550701734843</v>
      </c>
      <c r="Q22" s="31">
        <f ca="1">'MC Equipamentos e Sistemas'!AV24+'MC Equipamentos e Sistemas'!CC24+'MC Equipamentos e Sistemas'!DJ24</f>
        <v>8287.4550701734843</v>
      </c>
      <c r="R22" s="31">
        <f ca="1">'MC Equipamentos e Sistemas'!AW24+'MC Equipamentos e Sistemas'!CD24+'MC Equipamentos e Sistemas'!DK24</f>
        <v>8287.4550701734843</v>
      </c>
      <c r="S22" s="31">
        <f ca="1">'MC Equipamentos e Sistemas'!AX24+'MC Equipamentos e Sistemas'!CE24+'MC Equipamentos e Sistemas'!DL24</f>
        <v>8287.4550701734843</v>
      </c>
      <c r="T22" s="31">
        <f ca="1">'MC Equipamentos e Sistemas'!AY24+'MC Equipamentos e Sistemas'!CF24+'MC Equipamentos e Sistemas'!DM24</f>
        <v>8287.4550701734843</v>
      </c>
      <c r="U22" s="31">
        <f ca="1">'MC Equipamentos e Sistemas'!AZ24+'MC Equipamentos e Sistemas'!CG24+'MC Equipamentos e Sistemas'!DN24</f>
        <v>8287.4550701734843</v>
      </c>
      <c r="V22" s="31">
        <f ca="1">'MC Equipamentos e Sistemas'!BA24+'MC Equipamentos e Sistemas'!CH24+'MC Equipamentos e Sistemas'!DO24</f>
        <v>281773.47238589847</v>
      </c>
      <c r="W22" s="31">
        <f ca="1">'MC Equipamentos e Sistemas'!BB24+'MC Equipamentos e Sistemas'!CI24+'MC Equipamentos e Sistemas'!DP24</f>
        <v>8287.4550701734843</v>
      </c>
      <c r="X22" s="31">
        <f ca="1">'MC Equipamentos e Sistemas'!BC24+'MC Equipamentos e Sistemas'!CJ24+'MC Equipamentos e Sistemas'!DQ24</f>
        <v>8287.4550701734843</v>
      </c>
      <c r="Y22" s="31">
        <f ca="1">'MC Equipamentos e Sistemas'!BD24+'MC Equipamentos e Sistemas'!CK24+'MC Equipamentos e Sistemas'!DR24</f>
        <v>8287.4550701734843</v>
      </c>
      <c r="Z22" s="31">
        <f ca="1">'MC Equipamentos e Sistemas'!BE24+'MC Equipamentos e Sistemas'!CL24+'MC Equipamentos e Sistemas'!DS24</f>
        <v>8287.4550701734843</v>
      </c>
      <c r="AA22" s="31">
        <f ca="1">'MC Equipamentos e Sistemas'!BF24+'MC Equipamentos e Sistemas'!CM24+'MC Equipamentos e Sistemas'!DT24</f>
        <v>8287.4550701734843</v>
      </c>
      <c r="AB22" s="31">
        <f ca="1">'MC Equipamentos e Sistemas'!BG24+'MC Equipamentos e Sistemas'!CN24+'MC Equipamentos e Sistemas'!DU24</f>
        <v>8287.4550701734843</v>
      </c>
      <c r="AC22" s="31">
        <f ca="1">'MC Equipamentos e Sistemas'!BH24+'MC Equipamentos e Sistemas'!CO24+'MC Equipamentos e Sistemas'!DV24</f>
        <v>8287.4550701734843</v>
      </c>
      <c r="AD22" s="31">
        <f ca="1">'MC Equipamentos e Sistemas'!BI24+'MC Equipamentos e Sistemas'!CP24+'MC Equipamentos e Sistemas'!DW24</f>
        <v>8287.4550701734843</v>
      </c>
      <c r="AE22" s="31">
        <f ca="1">'MC Equipamentos e Sistemas'!BJ24+'MC Equipamentos e Sistemas'!CQ24+'MC Equipamentos e Sistemas'!DX24</f>
        <v>8287.4550701734843</v>
      </c>
      <c r="AF22" s="31">
        <f ca="1">'MC Equipamentos e Sistemas'!BK24+'MC Equipamentos e Sistemas'!CR24+'MC Equipamentos e Sistemas'!DY24</f>
        <v>8287.4550701734843</v>
      </c>
      <c r="AG22" s="31">
        <f ca="1">'MC Equipamentos e Sistemas'!BL24+'MC Equipamentos e Sistemas'!CS24+'MC Equipamentos e Sistemas'!DZ24</f>
        <v>8287.4550701734843</v>
      </c>
      <c r="AH22" s="31">
        <f ca="1">'MC Equipamentos e Sistemas'!BM24+'MC Equipamentos e Sistemas'!CT24+'MC Equipamentos e Sistemas'!EA24</f>
        <v>8287.4550701734843</v>
      </c>
      <c r="AI22" s="31">
        <f ca="1">'MC Equipamentos e Sistemas'!BN24+'MC Equipamentos e Sistemas'!CU24+'MC Equipamentos e Sistemas'!EB24</f>
        <v>8287.4550701734843</v>
      </c>
      <c r="AJ22" s="31">
        <f ca="1">'MC Equipamentos e Sistemas'!BO24+'MC Equipamentos e Sistemas'!CV24+'MC Equipamentos e Sistemas'!EC24</f>
        <v>8287.4550701734843</v>
      </c>
    </row>
    <row r="23" spans="2:36" ht="15" customHeight="1" x14ac:dyDescent="0.3">
      <c r="B23" s="98" t="str">
        <f>Cronogramas!B24</f>
        <v>1.2</v>
      </c>
      <c r="C23" s="112" t="str">
        <f>Cronogramas!C24</f>
        <v>Tecnologia da Informação (Sede)</v>
      </c>
      <c r="D23" s="116">
        <f>'MC Equipamentos e Sistemas'!AI25</f>
        <v>0</v>
      </c>
      <c r="E23" s="113">
        <f>'MC Equipamentos e Sistemas'!AJ25</f>
        <v>0</v>
      </c>
      <c r="F23" s="133"/>
      <c r="G23" s="133">
        <f t="shared" ref="G23:AJ23" ca="1" si="1">SUBTOTAL(9,G24:G32)</f>
        <v>1214390.2574516379</v>
      </c>
      <c r="H23" s="133">
        <f t="shared" ca="1" si="1"/>
        <v>30359.756436290954</v>
      </c>
      <c r="I23" s="133">
        <f t="shared" ca="1" si="1"/>
        <v>30359.756436290954</v>
      </c>
      <c r="J23" s="133">
        <f t="shared" ca="1" si="1"/>
        <v>30359.756436290954</v>
      </c>
      <c r="K23" s="133">
        <f t="shared" ca="1" si="1"/>
        <v>653406.80757510825</v>
      </c>
      <c r="L23" s="133">
        <f t="shared" ca="1" si="1"/>
        <v>30359.756436290954</v>
      </c>
      <c r="M23" s="133">
        <f t="shared" ca="1" si="1"/>
        <v>30359.756436290954</v>
      </c>
      <c r="N23" s="133">
        <f t="shared" ca="1" si="1"/>
        <v>30359.756436290954</v>
      </c>
      <c r="O23" s="133">
        <f t="shared" ca="1" si="1"/>
        <v>653406.80757510825</v>
      </c>
      <c r="P23" s="133">
        <f t="shared" ca="1" si="1"/>
        <v>30359.756436290954</v>
      </c>
      <c r="Q23" s="133">
        <f t="shared" ca="1" si="1"/>
        <v>495021.00480373483</v>
      </c>
      <c r="R23" s="133">
        <f t="shared" ca="1" si="1"/>
        <v>30359.756436290954</v>
      </c>
      <c r="S23" s="133">
        <f t="shared" ca="1" si="1"/>
        <v>653406.80757510825</v>
      </c>
      <c r="T23" s="133">
        <f t="shared" ca="1" si="1"/>
        <v>30359.756436290954</v>
      </c>
      <c r="U23" s="133">
        <f t="shared" ca="1" si="1"/>
        <v>30359.756436290954</v>
      </c>
      <c r="V23" s="133">
        <f t="shared" ca="1" si="1"/>
        <v>30359.756436290954</v>
      </c>
      <c r="W23" s="133">
        <f t="shared" ca="1" si="1"/>
        <v>653406.80757510825</v>
      </c>
      <c r="X23" s="133">
        <f t="shared" ca="1" si="1"/>
        <v>30359.756436290954</v>
      </c>
      <c r="Y23" s="133">
        <f t="shared" ca="1" si="1"/>
        <v>30359.756436290954</v>
      </c>
      <c r="Z23" s="133">
        <f t="shared" ca="1" si="1"/>
        <v>30359.756436290954</v>
      </c>
      <c r="AA23" s="133">
        <f t="shared" ca="1" si="1"/>
        <v>1118068.0559425522</v>
      </c>
      <c r="AB23" s="133">
        <f t="shared" ca="1" si="1"/>
        <v>30359.756436290954</v>
      </c>
      <c r="AC23" s="133">
        <f t="shared" ca="1" si="1"/>
        <v>30359.756436290954</v>
      </c>
      <c r="AD23" s="133">
        <f t="shared" ca="1" si="1"/>
        <v>30359.756436290954</v>
      </c>
      <c r="AE23" s="133">
        <f t="shared" ca="1" si="1"/>
        <v>653406.80757510825</v>
      </c>
      <c r="AF23" s="133">
        <f t="shared" ca="1" si="1"/>
        <v>30359.756436290954</v>
      </c>
      <c r="AG23" s="133">
        <f t="shared" ca="1" si="1"/>
        <v>30359.756436290954</v>
      </c>
      <c r="AH23" s="133">
        <f t="shared" ca="1" si="1"/>
        <v>30359.756436290954</v>
      </c>
      <c r="AI23" s="133">
        <f t="shared" ca="1" si="1"/>
        <v>653406.80757510825</v>
      </c>
      <c r="AJ23" s="133">
        <f t="shared" ca="1" si="1"/>
        <v>30359.756436290954</v>
      </c>
    </row>
    <row r="24" spans="2:36" ht="15" customHeight="1" x14ac:dyDescent="0.3">
      <c r="B24" s="2" t="str">
        <f>Cronogramas!B25</f>
        <v>1.2.1</v>
      </c>
      <c r="C24" s="3" t="str">
        <f>Cronogramas!C25</f>
        <v>Servidor de Gerenciamento</v>
      </c>
      <c r="D24" s="34" t="str">
        <f>'MC Equipamentos e Sistemas'!AI26</f>
        <v>UND</v>
      </c>
      <c r="E24" s="6">
        <f>'MC Equipamentos e Sistemas'!AJ26</f>
        <v>10</v>
      </c>
      <c r="F24" s="134">
        <f>'MC Equipamentos e Sistemas'!AK26</f>
        <v>41066.130979282498</v>
      </c>
      <c r="G24" s="31">
        <f ca="1">'MC Equipamentos e Sistemas'!AL26+'MC Equipamentos e Sistemas'!BS26+'MC Equipamentos e Sistemas'!CZ26</f>
        <v>82132.261958564995</v>
      </c>
      <c r="H24" s="31">
        <f ca="1">'MC Equipamentos e Sistemas'!AM26+'MC Equipamentos e Sistemas'!BT26+'MC Equipamentos e Sistemas'!DA26</f>
        <v>2053.3065489641249</v>
      </c>
      <c r="I24" s="31">
        <f ca="1">'MC Equipamentos e Sistemas'!AN26+'MC Equipamentos e Sistemas'!BU26+'MC Equipamentos e Sistemas'!DB26</f>
        <v>2053.3065489641249</v>
      </c>
      <c r="J24" s="31">
        <f ca="1">'MC Equipamentos e Sistemas'!AO26+'MC Equipamentos e Sistemas'!BV26+'MC Equipamentos e Sistemas'!DC26</f>
        <v>2053.3065489641249</v>
      </c>
      <c r="K24" s="31">
        <f ca="1">'MC Equipamentos e Sistemas'!AP26+'MC Equipamentos e Sistemas'!BW26+'MC Equipamentos e Sistemas'!DD26</f>
        <v>2053.3065489641249</v>
      </c>
      <c r="L24" s="31">
        <f ca="1">'MC Equipamentos e Sistemas'!AQ26+'MC Equipamentos e Sistemas'!BX26+'MC Equipamentos e Sistemas'!DE26</f>
        <v>2053.3065489641249</v>
      </c>
      <c r="M24" s="31">
        <f ca="1">'MC Equipamentos e Sistemas'!AR26+'MC Equipamentos e Sistemas'!BY26+'MC Equipamentos e Sistemas'!DF26</f>
        <v>2053.3065489641249</v>
      </c>
      <c r="N24" s="31">
        <f ca="1">'MC Equipamentos e Sistemas'!AS26+'MC Equipamentos e Sistemas'!BZ26+'MC Equipamentos e Sistemas'!DG26</f>
        <v>2053.3065489641249</v>
      </c>
      <c r="O24" s="31">
        <f ca="1">'MC Equipamentos e Sistemas'!AT26+'MC Equipamentos e Sistemas'!CA26+'MC Equipamentos e Sistemas'!DH26</f>
        <v>2053.3065489641249</v>
      </c>
      <c r="P24" s="31">
        <f ca="1">'MC Equipamentos e Sistemas'!AU26+'MC Equipamentos e Sistemas'!CB26+'MC Equipamentos e Sistemas'!DI26</f>
        <v>2053.3065489641249</v>
      </c>
      <c r="Q24" s="31">
        <f ca="1">'MC Equipamentos e Sistemas'!AV26+'MC Equipamentos e Sistemas'!CC26+'MC Equipamentos e Sistemas'!DJ26</f>
        <v>78025.648860636735</v>
      </c>
      <c r="R24" s="31">
        <f ca="1">'MC Equipamentos e Sistemas'!AW26+'MC Equipamentos e Sistemas'!CD26+'MC Equipamentos e Sistemas'!DK26</f>
        <v>2053.3065489641249</v>
      </c>
      <c r="S24" s="31">
        <f ca="1">'MC Equipamentos e Sistemas'!AX26+'MC Equipamentos e Sistemas'!CE26+'MC Equipamentos e Sistemas'!DL26</f>
        <v>2053.3065489641249</v>
      </c>
      <c r="T24" s="31">
        <f ca="1">'MC Equipamentos e Sistemas'!AY26+'MC Equipamentos e Sistemas'!CF26+'MC Equipamentos e Sistemas'!DM26</f>
        <v>2053.3065489641249</v>
      </c>
      <c r="U24" s="31">
        <f ca="1">'MC Equipamentos e Sistemas'!AZ26+'MC Equipamentos e Sistemas'!CG26+'MC Equipamentos e Sistemas'!DN26</f>
        <v>2053.3065489641249</v>
      </c>
      <c r="V24" s="31">
        <f ca="1">'MC Equipamentos e Sistemas'!BA26+'MC Equipamentos e Sistemas'!CH26+'MC Equipamentos e Sistemas'!DO26</f>
        <v>2053.3065489641249</v>
      </c>
      <c r="W24" s="31">
        <f ca="1">'MC Equipamentos e Sistemas'!BB26+'MC Equipamentos e Sistemas'!CI26+'MC Equipamentos e Sistemas'!DP26</f>
        <v>2053.3065489641249</v>
      </c>
      <c r="X24" s="31">
        <f ca="1">'MC Equipamentos e Sistemas'!BC26+'MC Equipamentos e Sistemas'!CJ26+'MC Equipamentos e Sistemas'!DQ26</f>
        <v>2053.3065489641249</v>
      </c>
      <c r="Y24" s="31">
        <f ca="1">'MC Equipamentos e Sistemas'!BD26+'MC Equipamentos e Sistemas'!CK26+'MC Equipamentos e Sistemas'!DR26</f>
        <v>2053.3065489641249</v>
      </c>
      <c r="Z24" s="31">
        <f ca="1">'MC Equipamentos e Sistemas'!BE26+'MC Equipamentos e Sistemas'!CL26+'MC Equipamentos e Sistemas'!DS26</f>
        <v>2053.3065489641249</v>
      </c>
      <c r="AA24" s="31">
        <f ca="1">'MC Equipamentos e Sistemas'!BF26+'MC Equipamentos e Sistemas'!CM26+'MC Equipamentos e Sistemas'!DT26</f>
        <v>78025.648860636735</v>
      </c>
      <c r="AB24" s="31">
        <f ca="1">'MC Equipamentos e Sistemas'!BG26+'MC Equipamentos e Sistemas'!CN26+'MC Equipamentos e Sistemas'!DU26</f>
        <v>2053.3065489641249</v>
      </c>
      <c r="AC24" s="31">
        <f ca="1">'MC Equipamentos e Sistemas'!BH26+'MC Equipamentos e Sistemas'!CO26+'MC Equipamentos e Sistemas'!DV26</f>
        <v>2053.3065489641249</v>
      </c>
      <c r="AD24" s="31">
        <f ca="1">'MC Equipamentos e Sistemas'!BI26+'MC Equipamentos e Sistemas'!CP26+'MC Equipamentos e Sistemas'!DW26</f>
        <v>2053.3065489641249</v>
      </c>
      <c r="AE24" s="31">
        <f ca="1">'MC Equipamentos e Sistemas'!BJ26+'MC Equipamentos e Sistemas'!CQ26+'MC Equipamentos e Sistemas'!DX26</f>
        <v>2053.3065489641249</v>
      </c>
      <c r="AF24" s="31">
        <f ca="1">'MC Equipamentos e Sistemas'!BK26+'MC Equipamentos e Sistemas'!CR26+'MC Equipamentos e Sistemas'!DY26</f>
        <v>2053.3065489641249</v>
      </c>
      <c r="AG24" s="31">
        <f ca="1">'MC Equipamentos e Sistemas'!BL26+'MC Equipamentos e Sistemas'!CS26+'MC Equipamentos e Sistemas'!DZ26</f>
        <v>2053.3065489641249</v>
      </c>
      <c r="AH24" s="31">
        <f ca="1">'MC Equipamentos e Sistemas'!BM26+'MC Equipamentos e Sistemas'!CT26+'MC Equipamentos e Sistemas'!EA26</f>
        <v>2053.3065489641249</v>
      </c>
      <c r="AI24" s="31">
        <f ca="1">'MC Equipamentos e Sistemas'!BN26+'MC Equipamentos e Sistemas'!CU26+'MC Equipamentos e Sistemas'!EB26</f>
        <v>2053.3065489641249</v>
      </c>
      <c r="AJ24" s="31">
        <f ca="1">'MC Equipamentos e Sistemas'!BO26+'MC Equipamentos e Sistemas'!CV26+'MC Equipamentos e Sistemas'!EC26</f>
        <v>2053.3065489641249</v>
      </c>
    </row>
    <row r="25" spans="2:36" ht="15" customHeight="1" x14ac:dyDescent="0.3">
      <c r="B25" s="2" t="str">
        <f>Cronogramas!B26</f>
        <v>1.2.2</v>
      </c>
      <c r="C25" s="3" t="str">
        <f>Cronogramas!C26</f>
        <v>Servidor de Backup</v>
      </c>
      <c r="D25" s="34" t="str">
        <f>'MC Equipamentos e Sistemas'!AI27</f>
        <v>UND</v>
      </c>
      <c r="E25" s="6">
        <f>'MC Equipamentos e Sistemas'!AJ27</f>
        <v>10</v>
      </c>
      <c r="F25" s="134">
        <f>'MC Equipamentos e Sistemas'!AK27</f>
        <v>93865.442238359989</v>
      </c>
      <c r="G25" s="31">
        <f ca="1">'MC Equipamentos e Sistemas'!AL27+'MC Equipamentos e Sistemas'!BS27+'MC Equipamentos e Sistemas'!CZ27</f>
        <v>93865.442238359989</v>
      </c>
      <c r="H25" s="31">
        <f ca="1">'MC Equipamentos e Sistemas'!AM27+'MC Equipamentos e Sistemas'!BT27+'MC Equipamentos e Sistemas'!DA27</f>
        <v>2346.6360559589998</v>
      </c>
      <c r="I25" s="31">
        <f ca="1">'MC Equipamentos e Sistemas'!AN27+'MC Equipamentos e Sistemas'!BU27+'MC Equipamentos e Sistemas'!DB27</f>
        <v>2346.6360559589998</v>
      </c>
      <c r="J25" s="31">
        <f ca="1">'MC Equipamentos e Sistemas'!AO27+'MC Equipamentos e Sistemas'!BV27+'MC Equipamentos e Sistemas'!DC27</f>
        <v>2346.6360559589998</v>
      </c>
      <c r="K25" s="31">
        <f ca="1">'MC Equipamentos e Sistemas'!AP27+'MC Equipamentos e Sistemas'!BW27+'MC Equipamentos e Sistemas'!DD27</f>
        <v>2346.6360559589998</v>
      </c>
      <c r="L25" s="31">
        <f ca="1">'MC Equipamentos e Sistemas'!AQ27+'MC Equipamentos e Sistemas'!BX27+'MC Equipamentos e Sistemas'!DE27</f>
        <v>2346.6360559589998</v>
      </c>
      <c r="M25" s="31">
        <f ca="1">'MC Equipamentos e Sistemas'!AR27+'MC Equipamentos e Sistemas'!BY27+'MC Equipamentos e Sistemas'!DF27</f>
        <v>2346.6360559589998</v>
      </c>
      <c r="N25" s="31">
        <f ca="1">'MC Equipamentos e Sistemas'!AS27+'MC Equipamentos e Sistemas'!BZ27+'MC Equipamentos e Sistemas'!DG27</f>
        <v>2346.6360559589998</v>
      </c>
      <c r="O25" s="31">
        <f ca="1">'MC Equipamentos e Sistemas'!AT27+'MC Equipamentos e Sistemas'!CA27+'MC Equipamentos e Sistemas'!DH27</f>
        <v>2346.6360559589998</v>
      </c>
      <c r="P25" s="31">
        <f ca="1">'MC Equipamentos e Sistemas'!AU27+'MC Equipamentos e Sistemas'!CB27+'MC Equipamentos e Sistemas'!DI27</f>
        <v>2346.6360559589998</v>
      </c>
      <c r="Q25" s="31">
        <f ca="1">'MC Equipamentos e Sistemas'!AV27+'MC Equipamentos e Sistemas'!CC27+'MC Equipamentos e Sistemas'!DJ27</f>
        <v>89172.170126441983</v>
      </c>
      <c r="R25" s="31">
        <f ca="1">'MC Equipamentos e Sistemas'!AW27+'MC Equipamentos e Sistemas'!CD27+'MC Equipamentos e Sistemas'!DK27</f>
        <v>2346.6360559589998</v>
      </c>
      <c r="S25" s="31">
        <f ca="1">'MC Equipamentos e Sistemas'!AX27+'MC Equipamentos e Sistemas'!CE27+'MC Equipamentos e Sistemas'!DL27</f>
        <v>2346.6360559589998</v>
      </c>
      <c r="T25" s="31">
        <f ca="1">'MC Equipamentos e Sistemas'!AY27+'MC Equipamentos e Sistemas'!CF27+'MC Equipamentos e Sistemas'!DM27</f>
        <v>2346.6360559589998</v>
      </c>
      <c r="U25" s="31">
        <f ca="1">'MC Equipamentos e Sistemas'!AZ27+'MC Equipamentos e Sistemas'!CG27+'MC Equipamentos e Sistemas'!DN27</f>
        <v>2346.6360559589998</v>
      </c>
      <c r="V25" s="31">
        <f ca="1">'MC Equipamentos e Sistemas'!BA27+'MC Equipamentos e Sistemas'!CH27+'MC Equipamentos e Sistemas'!DO27</f>
        <v>2346.6360559589998</v>
      </c>
      <c r="W25" s="31">
        <f ca="1">'MC Equipamentos e Sistemas'!BB27+'MC Equipamentos e Sistemas'!CI27+'MC Equipamentos e Sistemas'!DP27</f>
        <v>2346.6360559589998</v>
      </c>
      <c r="X25" s="31">
        <f ca="1">'MC Equipamentos e Sistemas'!BC27+'MC Equipamentos e Sistemas'!CJ27+'MC Equipamentos e Sistemas'!DQ27</f>
        <v>2346.6360559589998</v>
      </c>
      <c r="Y25" s="31">
        <f ca="1">'MC Equipamentos e Sistemas'!BD27+'MC Equipamentos e Sistemas'!CK27+'MC Equipamentos e Sistemas'!DR27</f>
        <v>2346.6360559589998</v>
      </c>
      <c r="Z25" s="31">
        <f ca="1">'MC Equipamentos e Sistemas'!BE27+'MC Equipamentos e Sistemas'!CL27+'MC Equipamentos e Sistemas'!DS27</f>
        <v>2346.6360559589998</v>
      </c>
      <c r="AA25" s="31">
        <f ca="1">'MC Equipamentos e Sistemas'!BF27+'MC Equipamentos e Sistemas'!CM27+'MC Equipamentos e Sistemas'!DT27</f>
        <v>89172.170126441983</v>
      </c>
      <c r="AB25" s="31">
        <f ca="1">'MC Equipamentos e Sistemas'!BG27+'MC Equipamentos e Sistemas'!CN27+'MC Equipamentos e Sistemas'!DU27</f>
        <v>2346.6360559589998</v>
      </c>
      <c r="AC25" s="31">
        <f ca="1">'MC Equipamentos e Sistemas'!BH27+'MC Equipamentos e Sistemas'!CO27+'MC Equipamentos e Sistemas'!DV27</f>
        <v>2346.6360559589998</v>
      </c>
      <c r="AD25" s="31">
        <f ca="1">'MC Equipamentos e Sistemas'!BI27+'MC Equipamentos e Sistemas'!CP27+'MC Equipamentos e Sistemas'!DW27</f>
        <v>2346.6360559589998</v>
      </c>
      <c r="AE25" s="31">
        <f ca="1">'MC Equipamentos e Sistemas'!BJ27+'MC Equipamentos e Sistemas'!CQ27+'MC Equipamentos e Sistemas'!DX27</f>
        <v>2346.6360559589998</v>
      </c>
      <c r="AF25" s="31">
        <f ca="1">'MC Equipamentos e Sistemas'!BK27+'MC Equipamentos e Sistemas'!CR27+'MC Equipamentos e Sistemas'!DY27</f>
        <v>2346.6360559589998</v>
      </c>
      <c r="AG25" s="31">
        <f ca="1">'MC Equipamentos e Sistemas'!BL27+'MC Equipamentos e Sistemas'!CS27+'MC Equipamentos e Sistemas'!DZ27</f>
        <v>2346.6360559589998</v>
      </c>
      <c r="AH25" s="31">
        <f ca="1">'MC Equipamentos e Sistemas'!BM27+'MC Equipamentos e Sistemas'!CT27+'MC Equipamentos e Sistemas'!EA27</f>
        <v>2346.6360559589998</v>
      </c>
      <c r="AI25" s="31">
        <f ca="1">'MC Equipamentos e Sistemas'!BN27+'MC Equipamentos e Sistemas'!CU27+'MC Equipamentos e Sistemas'!EB27</f>
        <v>2346.6360559589998</v>
      </c>
      <c r="AJ25" s="31">
        <f ca="1">'MC Equipamentos e Sistemas'!BO27+'MC Equipamentos e Sistemas'!CV27+'MC Equipamentos e Sistemas'!EC27</f>
        <v>2346.6360559589998</v>
      </c>
    </row>
    <row r="26" spans="2:36" ht="15" customHeight="1" x14ac:dyDescent="0.3">
      <c r="B26" s="2" t="str">
        <f>Cronogramas!B27</f>
        <v>1.2.3</v>
      </c>
      <c r="C26" s="3" t="str">
        <f>Cronogramas!C27</f>
        <v>Unidade de Fita para Backup</v>
      </c>
      <c r="D26" s="34" t="str">
        <f>'MC Equipamentos e Sistemas'!AI28</f>
        <v>UND</v>
      </c>
      <c r="E26" s="6">
        <f>'MC Equipamentos e Sistemas'!AJ28</f>
        <v>10</v>
      </c>
      <c r="F26" s="134">
        <f>'MC Equipamentos e Sistemas'!AK28</f>
        <v>562.54732851477127</v>
      </c>
      <c r="G26" s="31">
        <f ca="1">'MC Equipamentos e Sistemas'!AL28+'MC Equipamentos e Sistemas'!BS28+'MC Equipamentos e Sistemas'!CZ28</f>
        <v>562.54732851477127</v>
      </c>
      <c r="H26" s="31">
        <f ca="1">'MC Equipamentos e Sistemas'!AM28+'MC Equipamentos e Sistemas'!BT28+'MC Equipamentos e Sistemas'!DA28</f>
        <v>14.063683212869282</v>
      </c>
      <c r="I26" s="31">
        <f ca="1">'MC Equipamentos e Sistemas'!AN28+'MC Equipamentos e Sistemas'!BU28+'MC Equipamentos e Sistemas'!DB28</f>
        <v>14.063683212869282</v>
      </c>
      <c r="J26" s="31">
        <f ca="1">'MC Equipamentos e Sistemas'!AO28+'MC Equipamentos e Sistemas'!BV28+'MC Equipamentos e Sistemas'!DC28</f>
        <v>14.063683212869282</v>
      </c>
      <c r="K26" s="31">
        <f ca="1">'MC Equipamentos e Sistemas'!AP28+'MC Equipamentos e Sistemas'!BW28+'MC Equipamentos e Sistemas'!DD28</f>
        <v>14.063683212869282</v>
      </c>
      <c r="L26" s="31">
        <f ca="1">'MC Equipamentos e Sistemas'!AQ28+'MC Equipamentos e Sistemas'!BX28+'MC Equipamentos e Sistemas'!DE28</f>
        <v>14.063683212869282</v>
      </c>
      <c r="M26" s="31">
        <f ca="1">'MC Equipamentos e Sistemas'!AR28+'MC Equipamentos e Sistemas'!BY28+'MC Equipamentos e Sistemas'!DF28</f>
        <v>14.063683212869282</v>
      </c>
      <c r="N26" s="31">
        <f ca="1">'MC Equipamentos e Sistemas'!AS28+'MC Equipamentos e Sistemas'!BZ28+'MC Equipamentos e Sistemas'!DG28</f>
        <v>14.063683212869282</v>
      </c>
      <c r="O26" s="31">
        <f ca="1">'MC Equipamentos e Sistemas'!AT28+'MC Equipamentos e Sistemas'!CA28+'MC Equipamentos e Sistemas'!DH28</f>
        <v>14.063683212869282</v>
      </c>
      <c r="P26" s="31">
        <f ca="1">'MC Equipamentos e Sistemas'!AU28+'MC Equipamentos e Sistemas'!CB28+'MC Equipamentos e Sistemas'!DI28</f>
        <v>14.063683212869282</v>
      </c>
      <c r="Q26" s="31">
        <f ca="1">'MC Equipamentos e Sistemas'!AV28+'MC Equipamentos e Sistemas'!CC28+'MC Equipamentos e Sistemas'!DJ28</f>
        <v>534.41996208903265</v>
      </c>
      <c r="R26" s="31">
        <f ca="1">'MC Equipamentos e Sistemas'!AW28+'MC Equipamentos e Sistemas'!CD28+'MC Equipamentos e Sistemas'!DK28</f>
        <v>14.063683212869282</v>
      </c>
      <c r="S26" s="31">
        <f ca="1">'MC Equipamentos e Sistemas'!AX28+'MC Equipamentos e Sistemas'!CE28+'MC Equipamentos e Sistemas'!DL28</f>
        <v>14.063683212869282</v>
      </c>
      <c r="T26" s="31">
        <f ca="1">'MC Equipamentos e Sistemas'!AY28+'MC Equipamentos e Sistemas'!CF28+'MC Equipamentos e Sistemas'!DM28</f>
        <v>14.063683212869282</v>
      </c>
      <c r="U26" s="31">
        <f ca="1">'MC Equipamentos e Sistemas'!AZ28+'MC Equipamentos e Sistemas'!CG28+'MC Equipamentos e Sistemas'!DN28</f>
        <v>14.063683212869282</v>
      </c>
      <c r="V26" s="31">
        <f ca="1">'MC Equipamentos e Sistemas'!BA28+'MC Equipamentos e Sistemas'!CH28+'MC Equipamentos e Sistemas'!DO28</f>
        <v>14.063683212869282</v>
      </c>
      <c r="W26" s="31">
        <f ca="1">'MC Equipamentos e Sistemas'!BB28+'MC Equipamentos e Sistemas'!CI28+'MC Equipamentos e Sistemas'!DP28</f>
        <v>14.063683212869282</v>
      </c>
      <c r="X26" s="31">
        <f ca="1">'MC Equipamentos e Sistemas'!BC28+'MC Equipamentos e Sistemas'!CJ28+'MC Equipamentos e Sistemas'!DQ28</f>
        <v>14.063683212869282</v>
      </c>
      <c r="Y26" s="31">
        <f ca="1">'MC Equipamentos e Sistemas'!BD28+'MC Equipamentos e Sistemas'!CK28+'MC Equipamentos e Sistemas'!DR28</f>
        <v>14.063683212869282</v>
      </c>
      <c r="Z26" s="31">
        <f ca="1">'MC Equipamentos e Sistemas'!BE28+'MC Equipamentos e Sistemas'!CL28+'MC Equipamentos e Sistemas'!DS28</f>
        <v>14.063683212869282</v>
      </c>
      <c r="AA26" s="31">
        <f ca="1">'MC Equipamentos e Sistemas'!BF28+'MC Equipamentos e Sistemas'!CM28+'MC Equipamentos e Sistemas'!DT28</f>
        <v>534.41996208903265</v>
      </c>
      <c r="AB26" s="31">
        <f ca="1">'MC Equipamentos e Sistemas'!BG28+'MC Equipamentos e Sistemas'!CN28+'MC Equipamentos e Sistemas'!DU28</f>
        <v>14.063683212869282</v>
      </c>
      <c r="AC26" s="31">
        <f ca="1">'MC Equipamentos e Sistemas'!BH28+'MC Equipamentos e Sistemas'!CO28+'MC Equipamentos e Sistemas'!DV28</f>
        <v>14.063683212869282</v>
      </c>
      <c r="AD26" s="31">
        <f ca="1">'MC Equipamentos e Sistemas'!BI28+'MC Equipamentos e Sistemas'!CP28+'MC Equipamentos e Sistemas'!DW28</f>
        <v>14.063683212869282</v>
      </c>
      <c r="AE26" s="31">
        <f ca="1">'MC Equipamentos e Sistemas'!BJ28+'MC Equipamentos e Sistemas'!CQ28+'MC Equipamentos e Sistemas'!DX28</f>
        <v>14.063683212869282</v>
      </c>
      <c r="AF26" s="31">
        <f ca="1">'MC Equipamentos e Sistemas'!BK28+'MC Equipamentos e Sistemas'!CR28+'MC Equipamentos e Sistemas'!DY28</f>
        <v>14.063683212869282</v>
      </c>
      <c r="AG26" s="31">
        <f ca="1">'MC Equipamentos e Sistemas'!BL28+'MC Equipamentos e Sistemas'!CS28+'MC Equipamentos e Sistemas'!DZ28</f>
        <v>14.063683212869282</v>
      </c>
      <c r="AH26" s="31">
        <f ca="1">'MC Equipamentos e Sistemas'!BM28+'MC Equipamentos e Sistemas'!CT28+'MC Equipamentos e Sistemas'!EA28</f>
        <v>14.063683212869282</v>
      </c>
      <c r="AI26" s="31">
        <f ca="1">'MC Equipamentos e Sistemas'!BN28+'MC Equipamentos e Sistemas'!CU28+'MC Equipamentos e Sistemas'!EB28</f>
        <v>14.063683212869282</v>
      </c>
      <c r="AJ26" s="31">
        <f ca="1">'MC Equipamentos e Sistemas'!BO28+'MC Equipamentos e Sistemas'!CV28+'MC Equipamentos e Sistemas'!EC28</f>
        <v>14.063683212869282</v>
      </c>
    </row>
    <row r="27" spans="2:36" ht="15" customHeight="1" x14ac:dyDescent="0.3">
      <c r="B27" s="2" t="str">
        <f>Cronogramas!B28</f>
        <v>1.2.4</v>
      </c>
      <c r="C27" s="3" t="str">
        <f>Cronogramas!C28</f>
        <v>Servidores Fisicos para Virtualização</v>
      </c>
      <c r="D27" s="34" t="str">
        <f>'MC Equipamentos e Sistemas'!AI29</f>
        <v>CJ</v>
      </c>
      <c r="E27" s="6">
        <f>'MC Equipamentos e Sistemas'!AJ29</f>
        <v>10</v>
      </c>
      <c r="F27" s="134">
        <f>'MC Equipamentos e Sistemas'!AK29</f>
        <v>99299.706337308366</v>
      </c>
      <c r="G27" s="31">
        <f ca="1">'MC Equipamentos e Sistemas'!AL29+'MC Equipamentos e Sistemas'!BS29+'MC Equipamentos e Sistemas'!CZ29</f>
        <v>198599.41267461673</v>
      </c>
      <c r="H27" s="31">
        <f ca="1">'MC Equipamentos e Sistemas'!AM29+'MC Equipamentos e Sistemas'!BT29+'MC Equipamentos e Sistemas'!DA29</f>
        <v>4964.985316865419</v>
      </c>
      <c r="I27" s="31">
        <f ca="1">'MC Equipamentos e Sistemas'!AN29+'MC Equipamentos e Sistemas'!BU29+'MC Equipamentos e Sistemas'!DB29</f>
        <v>4964.985316865419</v>
      </c>
      <c r="J27" s="31">
        <f ca="1">'MC Equipamentos e Sistemas'!AO29+'MC Equipamentos e Sistemas'!BV29+'MC Equipamentos e Sistemas'!DC29</f>
        <v>4964.985316865419</v>
      </c>
      <c r="K27" s="31">
        <f ca="1">'MC Equipamentos e Sistemas'!AP29+'MC Equipamentos e Sistemas'!BW29+'MC Equipamentos e Sistemas'!DD29</f>
        <v>4964.985316865419</v>
      </c>
      <c r="L27" s="31">
        <f ca="1">'MC Equipamentos e Sistemas'!AQ29+'MC Equipamentos e Sistemas'!BX29+'MC Equipamentos e Sistemas'!DE29</f>
        <v>4964.985316865419</v>
      </c>
      <c r="M27" s="31">
        <f ca="1">'MC Equipamentos e Sistemas'!AR29+'MC Equipamentos e Sistemas'!BY29+'MC Equipamentos e Sistemas'!DF29</f>
        <v>4964.985316865419</v>
      </c>
      <c r="N27" s="31">
        <f ca="1">'MC Equipamentos e Sistemas'!AS29+'MC Equipamentos e Sistemas'!BZ29+'MC Equipamentos e Sistemas'!DG29</f>
        <v>4964.985316865419</v>
      </c>
      <c r="O27" s="31">
        <f ca="1">'MC Equipamentos e Sistemas'!AT29+'MC Equipamentos e Sistemas'!CA29+'MC Equipamentos e Sistemas'!DH29</f>
        <v>4964.985316865419</v>
      </c>
      <c r="P27" s="31">
        <f ca="1">'MC Equipamentos e Sistemas'!AU29+'MC Equipamentos e Sistemas'!CB29+'MC Equipamentos e Sistemas'!DI29</f>
        <v>4964.985316865419</v>
      </c>
      <c r="Q27" s="31">
        <f ca="1">'MC Equipamentos e Sistemas'!AV29+'MC Equipamentos e Sistemas'!CC29+'MC Equipamentos e Sistemas'!DJ29</f>
        <v>188669.44204088589</v>
      </c>
      <c r="R27" s="31">
        <f ca="1">'MC Equipamentos e Sistemas'!AW29+'MC Equipamentos e Sistemas'!CD29+'MC Equipamentos e Sistemas'!DK29</f>
        <v>4964.985316865419</v>
      </c>
      <c r="S27" s="31">
        <f ca="1">'MC Equipamentos e Sistemas'!AX29+'MC Equipamentos e Sistemas'!CE29+'MC Equipamentos e Sistemas'!DL29</f>
        <v>4964.985316865419</v>
      </c>
      <c r="T27" s="31">
        <f ca="1">'MC Equipamentos e Sistemas'!AY29+'MC Equipamentos e Sistemas'!CF29+'MC Equipamentos e Sistemas'!DM29</f>
        <v>4964.985316865419</v>
      </c>
      <c r="U27" s="31">
        <f ca="1">'MC Equipamentos e Sistemas'!AZ29+'MC Equipamentos e Sistemas'!CG29+'MC Equipamentos e Sistemas'!DN29</f>
        <v>4964.985316865419</v>
      </c>
      <c r="V27" s="31">
        <f ca="1">'MC Equipamentos e Sistemas'!BA29+'MC Equipamentos e Sistemas'!CH29+'MC Equipamentos e Sistemas'!DO29</f>
        <v>4964.985316865419</v>
      </c>
      <c r="W27" s="31">
        <f ca="1">'MC Equipamentos e Sistemas'!BB29+'MC Equipamentos e Sistemas'!CI29+'MC Equipamentos e Sistemas'!DP29</f>
        <v>4964.985316865419</v>
      </c>
      <c r="X27" s="31">
        <f ca="1">'MC Equipamentos e Sistemas'!BC29+'MC Equipamentos e Sistemas'!CJ29+'MC Equipamentos e Sistemas'!DQ29</f>
        <v>4964.985316865419</v>
      </c>
      <c r="Y27" s="31">
        <f ca="1">'MC Equipamentos e Sistemas'!BD29+'MC Equipamentos e Sistemas'!CK29+'MC Equipamentos e Sistemas'!DR29</f>
        <v>4964.985316865419</v>
      </c>
      <c r="Z27" s="31">
        <f ca="1">'MC Equipamentos e Sistemas'!BE29+'MC Equipamentos e Sistemas'!CL29+'MC Equipamentos e Sistemas'!DS29</f>
        <v>4964.985316865419</v>
      </c>
      <c r="AA27" s="31">
        <f ca="1">'MC Equipamentos e Sistemas'!BF29+'MC Equipamentos e Sistemas'!CM29+'MC Equipamentos e Sistemas'!DT29</f>
        <v>188669.44204088589</v>
      </c>
      <c r="AB27" s="31">
        <f ca="1">'MC Equipamentos e Sistemas'!BG29+'MC Equipamentos e Sistemas'!CN29+'MC Equipamentos e Sistemas'!DU29</f>
        <v>4964.985316865419</v>
      </c>
      <c r="AC27" s="31">
        <f ca="1">'MC Equipamentos e Sistemas'!BH29+'MC Equipamentos e Sistemas'!CO29+'MC Equipamentos e Sistemas'!DV29</f>
        <v>4964.985316865419</v>
      </c>
      <c r="AD27" s="31">
        <f ca="1">'MC Equipamentos e Sistemas'!BI29+'MC Equipamentos e Sistemas'!CP29+'MC Equipamentos e Sistemas'!DW29</f>
        <v>4964.985316865419</v>
      </c>
      <c r="AE27" s="31">
        <f ca="1">'MC Equipamentos e Sistemas'!BJ29+'MC Equipamentos e Sistemas'!CQ29+'MC Equipamentos e Sistemas'!DX29</f>
        <v>4964.985316865419</v>
      </c>
      <c r="AF27" s="31">
        <f ca="1">'MC Equipamentos e Sistemas'!BK29+'MC Equipamentos e Sistemas'!CR29+'MC Equipamentos e Sistemas'!DY29</f>
        <v>4964.985316865419</v>
      </c>
      <c r="AG27" s="31">
        <f ca="1">'MC Equipamentos e Sistemas'!BL29+'MC Equipamentos e Sistemas'!CS29+'MC Equipamentos e Sistemas'!DZ29</f>
        <v>4964.985316865419</v>
      </c>
      <c r="AH27" s="31">
        <f ca="1">'MC Equipamentos e Sistemas'!BM29+'MC Equipamentos e Sistemas'!CT29+'MC Equipamentos e Sistemas'!EA29</f>
        <v>4964.985316865419</v>
      </c>
      <c r="AI27" s="31">
        <f ca="1">'MC Equipamentos e Sistemas'!BN29+'MC Equipamentos e Sistemas'!CU29+'MC Equipamentos e Sistemas'!EB29</f>
        <v>4964.985316865419</v>
      </c>
      <c r="AJ27" s="31">
        <f ca="1">'MC Equipamentos e Sistemas'!BO29+'MC Equipamentos e Sistemas'!CV29+'MC Equipamentos e Sistemas'!EC29</f>
        <v>4964.985316865419</v>
      </c>
    </row>
    <row r="28" spans="2:36" ht="15" customHeight="1" x14ac:dyDescent="0.3">
      <c r="B28" s="2" t="str">
        <f>Cronogramas!B29</f>
        <v>1.2.5</v>
      </c>
      <c r="C28" s="3" t="str">
        <f>Cronogramas!C29</f>
        <v>Storage</v>
      </c>
      <c r="D28" s="34" t="str">
        <f>'MC Equipamentos e Sistemas'!AI30</f>
        <v>UND</v>
      </c>
      <c r="E28" s="6">
        <f>'MC Equipamentos e Sistemas'!AJ30</f>
        <v>10</v>
      </c>
      <c r="F28" s="134">
        <f>'MC Equipamentos e Sistemas'!AK30</f>
        <v>48405.129645671746</v>
      </c>
      <c r="G28" s="31">
        <f ca="1">'MC Equipamentos e Sistemas'!AL30+'MC Equipamentos e Sistemas'!BS30+'MC Equipamentos e Sistemas'!CZ30</f>
        <v>48405.129645671746</v>
      </c>
      <c r="H28" s="31">
        <f ca="1">'MC Equipamentos e Sistemas'!AM30+'MC Equipamentos e Sistemas'!BT30+'MC Equipamentos e Sistemas'!DA30</f>
        <v>1210.1282411417938</v>
      </c>
      <c r="I28" s="31">
        <f ca="1">'MC Equipamentos e Sistemas'!AN30+'MC Equipamentos e Sistemas'!BU30+'MC Equipamentos e Sistemas'!DB30</f>
        <v>1210.1282411417938</v>
      </c>
      <c r="J28" s="31">
        <f ca="1">'MC Equipamentos e Sistemas'!AO30+'MC Equipamentos e Sistemas'!BV30+'MC Equipamentos e Sistemas'!DC30</f>
        <v>1210.1282411417938</v>
      </c>
      <c r="K28" s="31">
        <f ca="1">'MC Equipamentos e Sistemas'!AP30+'MC Equipamentos e Sistemas'!BW30+'MC Equipamentos e Sistemas'!DD30</f>
        <v>1210.1282411417938</v>
      </c>
      <c r="L28" s="31">
        <f ca="1">'MC Equipamentos e Sistemas'!AQ30+'MC Equipamentos e Sistemas'!BX30+'MC Equipamentos e Sistemas'!DE30</f>
        <v>1210.1282411417938</v>
      </c>
      <c r="M28" s="31">
        <f ca="1">'MC Equipamentos e Sistemas'!AR30+'MC Equipamentos e Sistemas'!BY30+'MC Equipamentos e Sistemas'!DF30</f>
        <v>1210.1282411417938</v>
      </c>
      <c r="N28" s="31">
        <f ca="1">'MC Equipamentos e Sistemas'!AS30+'MC Equipamentos e Sistemas'!BZ30+'MC Equipamentos e Sistemas'!DG30</f>
        <v>1210.1282411417938</v>
      </c>
      <c r="O28" s="31">
        <f ca="1">'MC Equipamentos e Sistemas'!AT30+'MC Equipamentos e Sistemas'!CA30+'MC Equipamentos e Sistemas'!DH30</f>
        <v>1210.1282411417938</v>
      </c>
      <c r="P28" s="31">
        <f ca="1">'MC Equipamentos e Sistemas'!AU30+'MC Equipamentos e Sistemas'!CB30+'MC Equipamentos e Sistemas'!DI30</f>
        <v>1210.1282411417938</v>
      </c>
      <c r="Q28" s="31">
        <f ca="1">'MC Equipamentos e Sistemas'!AV30+'MC Equipamentos e Sistemas'!CC30+'MC Equipamentos e Sistemas'!DJ30</f>
        <v>45984.873163388154</v>
      </c>
      <c r="R28" s="31">
        <f ca="1">'MC Equipamentos e Sistemas'!AW30+'MC Equipamentos e Sistemas'!CD30+'MC Equipamentos e Sistemas'!DK30</f>
        <v>1210.1282411417938</v>
      </c>
      <c r="S28" s="31">
        <f ca="1">'MC Equipamentos e Sistemas'!AX30+'MC Equipamentos e Sistemas'!CE30+'MC Equipamentos e Sistemas'!DL30</f>
        <v>1210.1282411417938</v>
      </c>
      <c r="T28" s="31">
        <f ca="1">'MC Equipamentos e Sistemas'!AY30+'MC Equipamentos e Sistemas'!CF30+'MC Equipamentos e Sistemas'!DM30</f>
        <v>1210.1282411417938</v>
      </c>
      <c r="U28" s="31">
        <f ca="1">'MC Equipamentos e Sistemas'!AZ30+'MC Equipamentos e Sistemas'!CG30+'MC Equipamentos e Sistemas'!DN30</f>
        <v>1210.1282411417938</v>
      </c>
      <c r="V28" s="31">
        <f ca="1">'MC Equipamentos e Sistemas'!BA30+'MC Equipamentos e Sistemas'!CH30+'MC Equipamentos e Sistemas'!DO30</f>
        <v>1210.1282411417938</v>
      </c>
      <c r="W28" s="31">
        <f ca="1">'MC Equipamentos e Sistemas'!BB30+'MC Equipamentos e Sistemas'!CI30+'MC Equipamentos e Sistemas'!DP30</f>
        <v>1210.1282411417938</v>
      </c>
      <c r="X28" s="31">
        <f ca="1">'MC Equipamentos e Sistemas'!BC30+'MC Equipamentos e Sistemas'!CJ30+'MC Equipamentos e Sistemas'!DQ30</f>
        <v>1210.1282411417938</v>
      </c>
      <c r="Y28" s="31">
        <f ca="1">'MC Equipamentos e Sistemas'!BD30+'MC Equipamentos e Sistemas'!CK30+'MC Equipamentos e Sistemas'!DR30</f>
        <v>1210.1282411417938</v>
      </c>
      <c r="Z28" s="31">
        <f ca="1">'MC Equipamentos e Sistemas'!BE30+'MC Equipamentos e Sistemas'!CL30+'MC Equipamentos e Sistemas'!DS30</f>
        <v>1210.1282411417938</v>
      </c>
      <c r="AA28" s="31">
        <f ca="1">'MC Equipamentos e Sistemas'!BF30+'MC Equipamentos e Sistemas'!CM30+'MC Equipamentos e Sistemas'!DT30</f>
        <v>45984.873163388154</v>
      </c>
      <c r="AB28" s="31">
        <f ca="1">'MC Equipamentos e Sistemas'!BG30+'MC Equipamentos e Sistemas'!CN30+'MC Equipamentos e Sistemas'!DU30</f>
        <v>1210.1282411417938</v>
      </c>
      <c r="AC28" s="31">
        <f ca="1">'MC Equipamentos e Sistemas'!BH30+'MC Equipamentos e Sistemas'!CO30+'MC Equipamentos e Sistemas'!DV30</f>
        <v>1210.1282411417938</v>
      </c>
      <c r="AD28" s="31">
        <f ca="1">'MC Equipamentos e Sistemas'!BI30+'MC Equipamentos e Sistemas'!CP30+'MC Equipamentos e Sistemas'!DW30</f>
        <v>1210.1282411417938</v>
      </c>
      <c r="AE28" s="31">
        <f ca="1">'MC Equipamentos e Sistemas'!BJ30+'MC Equipamentos e Sistemas'!CQ30+'MC Equipamentos e Sistemas'!DX30</f>
        <v>1210.1282411417938</v>
      </c>
      <c r="AF28" s="31">
        <f ca="1">'MC Equipamentos e Sistemas'!BK30+'MC Equipamentos e Sistemas'!CR30+'MC Equipamentos e Sistemas'!DY30</f>
        <v>1210.1282411417938</v>
      </c>
      <c r="AG28" s="31">
        <f ca="1">'MC Equipamentos e Sistemas'!BL30+'MC Equipamentos e Sistemas'!CS30+'MC Equipamentos e Sistemas'!DZ30</f>
        <v>1210.1282411417938</v>
      </c>
      <c r="AH28" s="31">
        <f ca="1">'MC Equipamentos e Sistemas'!BM30+'MC Equipamentos e Sistemas'!CT30+'MC Equipamentos e Sistemas'!EA30</f>
        <v>1210.1282411417938</v>
      </c>
      <c r="AI28" s="31">
        <f ca="1">'MC Equipamentos e Sistemas'!BN30+'MC Equipamentos e Sistemas'!CU30+'MC Equipamentos e Sistemas'!EB30</f>
        <v>1210.1282411417938</v>
      </c>
      <c r="AJ28" s="31">
        <f ca="1">'MC Equipamentos e Sistemas'!BO30+'MC Equipamentos e Sistemas'!CV30+'MC Equipamentos e Sistemas'!EC30</f>
        <v>1210.1282411417938</v>
      </c>
    </row>
    <row r="29" spans="2:36" ht="15" customHeight="1" x14ac:dyDescent="0.3">
      <c r="B29" s="2" t="str">
        <f>Cronogramas!B30</f>
        <v>1.2.6</v>
      </c>
      <c r="C29" s="3" t="str">
        <f>Cronogramas!C30</f>
        <v>Rack / Nobreak</v>
      </c>
      <c r="D29" s="34" t="str">
        <f>'MC Equipamentos e Sistemas'!AI31</f>
        <v>UND</v>
      </c>
      <c r="E29" s="6">
        <f>'MC Equipamentos e Sistemas'!AJ31</f>
        <v>10</v>
      </c>
      <c r="F29" s="134">
        <f>'MC Equipamentos e Sistemas'!AK31</f>
        <v>39385.845437916316</v>
      </c>
      <c r="G29" s="31">
        <f ca="1">'MC Equipamentos e Sistemas'!AL31+'MC Equipamentos e Sistemas'!BS31+'MC Equipamentos e Sistemas'!CZ31</f>
        <v>78771.690875832632</v>
      </c>
      <c r="H29" s="31">
        <f ca="1">'MC Equipamentos e Sistemas'!AM31+'MC Equipamentos e Sistemas'!BT31+'MC Equipamentos e Sistemas'!DA31</f>
        <v>1969.2922718958159</v>
      </c>
      <c r="I29" s="31">
        <f ca="1">'MC Equipamentos e Sistemas'!AN31+'MC Equipamentos e Sistemas'!BU31+'MC Equipamentos e Sistemas'!DB31</f>
        <v>1969.2922718958159</v>
      </c>
      <c r="J29" s="31">
        <f ca="1">'MC Equipamentos e Sistemas'!AO31+'MC Equipamentos e Sistemas'!BV31+'MC Equipamentos e Sistemas'!DC31</f>
        <v>1969.2922718958159</v>
      </c>
      <c r="K29" s="31">
        <f ca="1">'MC Equipamentos e Sistemas'!AP31+'MC Equipamentos e Sistemas'!BW31+'MC Equipamentos e Sistemas'!DD31</f>
        <v>1969.2922718958159</v>
      </c>
      <c r="L29" s="31">
        <f ca="1">'MC Equipamentos e Sistemas'!AQ31+'MC Equipamentos e Sistemas'!BX31+'MC Equipamentos e Sistemas'!DE31</f>
        <v>1969.2922718958159</v>
      </c>
      <c r="M29" s="31">
        <f ca="1">'MC Equipamentos e Sistemas'!AR31+'MC Equipamentos e Sistemas'!BY31+'MC Equipamentos e Sistemas'!DF31</f>
        <v>1969.2922718958159</v>
      </c>
      <c r="N29" s="31">
        <f ca="1">'MC Equipamentos e Sistemas'!AS31+'MC Equipamentos e Sistemas'!BZ31+'MC Equipamentos e Sistemas'!DG31</f>
        <v>1969.2922718958159</v>
      </c>
      <c r="O29" s="31">
        <f ca="1">'MC Equipamentos e Sistemas'!AT31+'MC Equipamentos e Sistemas'!CA31+'MC Equipamentos e Sistemas'!DH31</f>
        <v>1969.2922718958159</v>
      </c>
      <c r="P29" s="31">
        <f ca="1">'MC Equipamentos e Sistemas'!AU31+'MC Equipamentos e Sistemas'!CB31+'MC Equipamentos e Sistemas'!DI31</f>
        <v>1969.2922718958159</v>
      </c>
      <c r="Q29" s="31">
        <f ca="1">'MC Equipamentos e Sistemas'!AV31+'MC Equipamentos e Sistemas'!CC31+'MC Equipamentos e Sistemas'!DJ31</f>
        <v>74833.106332041003</v>
      </c>
      <c r="R29" s="31">
        <f ca="1">'MC Equipamentos e Sistemas'!AW31+'MC Equipamentos e Sistemas'!CD31+'MC Equipamentos e Sistemas'!DK31</f>
        <v>1969.2922718958159</v>
      </c>
      <c r="S29" s="31">
        <f ca="1">'MC Equipamentos e Sistemas'!AX31+'MC Equipamentos e Sistemas'!CE31+'MC Equipamentos e Sistemas'!DL31</f>
        <v>1969.2922718958159</v>
      </c>
      <c r="T29" s="31">
        <f ca="1">'MC Equipamentos e Sistemas'!AY31+'MC Equipamentos e Sistemas'!CF31+'MC Equipamentos e Sistemas'!DM31</f>
        <v>1969.2922718958159</v>
      </c>
      <c r="U29" s="31">
        <f ca="1">'MC Equipamentos e Sistemas'!AZ31+'MC Equipamentos e Sistemas'!CG31+'MC Equipamentos e Sistemas'!DN31</f>
        <v>1969.2922718958159</v>
      </c>
      <c r="V29" s="31">
        <f ca="1">'MC Equipamentos e Sistemas'!BA31+'MC Equipamentos e Sistemas'!CH31+'MC Equipamentos e Sistemas'!DO31</f>
        <v>1969.2922718958159</v>
      </c>
      <c r="W29" s="31">
        <f ca="1">'MC Equipamentos e Sistemas'!BB31+'MC Equipamentos e Sistemas'!CI31+'MC Equipamentos e Sistemas'!DP31</f>
        <v>1969.2922718958159</v>
      </c>
      <c r="X29" s="31">
        <f ca="1">'MC Equipamentos e Sistemas'!BC31+'MC Equipamentos e Sistemas'!CJ31+'MC Equipamentos e Sistemas'!DQ31</f>
        <v>1969.2922718958159</v>
      </c>
      <c r="Y29" s="31">
        <f ca="1">'MC Equipamentos e Sistemas'!BD31+'MC Equipamentos e Sistemas'!CK31+'MC Equipamentos e Sistemas'!DR31</f>
        <v>1969.2922718958159</v>
      </c>
      <c r="Z29" s="31">
        <f ca="1">'MC Equipamentos e Sistemas'!BE31+'MC Equipamentos e Sistemas'!CL31+'MC Equipamentos e Sistemas'!DS31</f>
        <v>1969.2922718958159</v>
      </c>
      <c r="AA29" s="31">
        <f ca="1">'MC Equipamentos e Sistemas'!BF31+'MC Equipamentos e Sistemas'!CM31+'MC Equipamentos e Sistemas'!DT31</f>
        <v>74833.106332041003</v>
      </c>
      <c r="AB29" s="31">
        <f ca="1">'MC Equipamentos e Sistemas'!BG31+'MC Equipamentos e Sistemas'!CN31+'MC Equipamentos e Sistemas'!DU31</f>
        <v>1969.2922718958159</v>
      </c>
      <c r="AC29" s="31">
        <f ca="1">'MC Equipamentos e Sistemas'!BH31+'MC Equipamentos e Sistemas'!CO31+'MC Equipamentos e Sistemas'!DV31</f>
        <v>1969.2922718958159</v>
      </c>
      <c r="AD29" s="31">
        <f ca="1">'MC Equipamentos e Sistemas'!BI31+'MC Equipamentos e Sistemas'!CP31+'MC Equipamentos e Sistemas'!DW31</f>
        <v>1969.2922718958159</v>
      </c>
      <c r="AE29" s="31">
        <f ca="1">'MC Equipamentos e Sistemas'!BJ31+'MC Equipamentos e Sistemas'!CQ31+'MC Equipamentos e Sistemas'!DX31</f>
        <v>1969.2922718958159</v>
      </c>
      <c r="AF29" s="31">
        <f ca="1">'MC Equipamentos e Sistemas'!BK31+'MC Equipamentos e Sistemas'!CR31+'MC Equipamentos e Sistemas'!DY31</f>
        <v>1969.2922718958159</v>
      </c>
      <c r="AG29" s="31">
        <f ca="1">'MC Equipamentos e Sistemas'!BL31+'MC Equipamentos e Sistemas'!CS31+'MC Equipamentos e Sistemas'!DZ31</f>
        <v>1969.2922718958159</v>
      </c>
      <c r="AH29" s="31">
        <f ca="1">'MC Equipamentos e Sistemas'!BM31+'MC Equipamentos e Sistemas'!CT31+'MC Equipamentos e Sistemas'!EA31</f>
        <v>1969.2922718958159</v>
      </c>
      <c r="AI29" s="31">
        <f ca="1">'MC Equipamentos e Sistemas'!BN31+'MC Equipamentos e Sistemas'!CU31+'MC Equipamentos e Sistemas'!EB31</f>
        <v>1969.2922718958159</v>
      </c>
      <c r="AJ29" s="31">
        <f ca="1">'MC Equipamentos e Sistemas'!BO31+'MC Equipamentos e Sistemas'!CV31+'MC Equipamentos e Sistemas'!EC31</f>
        <v>1969.2922718958159</v>
      </c>
    </row>
    <row r="30" spans="2:36" ht="15" customHeight="1" x14ac:dyDescent="0.3">
      <c r="B30" s="2" t="str">
        <f>Cronogramas!B31</f>
        <v>1.2.7</v>
      </c>
      <c r="C30" s="3" t="str">
        <f>Cronogramas!C31</f>
        <v>Computador e Periféricos</v>
      </c>
      <c r="D30" s="34" t="str">
        <f>'MC Equipamentos e Sistemas'!AI32</f>
        <v>CJ</v>
      </c>
      <c r="E30" s="6">
        <f>'MC Equipamentos e Sistemas'!AJ32</f>
        <v>4</v>
      </c>
      <c r="F30" s="134">
        <f>'MC Equipamentos e Sistemas'!AK32</f>
        <v>7101.2838321729923</v>
      </c>
      <c r="G30" s="31">
        <f ca="1">'MC Equipamentos e Sistemas'!AL32+'MC Equipamentos e Sistemas'!BS32+'MC Equipamentos e Sistemas'!CZ32</f>
        <v>649057.34226061159</v>
      </c>
      <c r="H30" s="31">
        <f ca="1">'MC Equipamentos e Sistemas'!AM32+'MC Equipamentos e Sistemas'!BT32+'MC Equipamentos e Sistemas'!DA32</f>
        <v>16226.433556515291</v>
      </c>
      <c r="I30" s="31">
        <f ca="1">'MC Equipamentos e Sistemas'!AN32+'MC Equipamentos e Sistemas'!BU32+'MC Equipamentos e Sistemas'!DB32</f>
        <v>16226.433556515291</v>
      </c>
      <c r="J30" s="31">
        <f ca="1">'MC Equipamentos e Sistemas'!AO32+'MC Equipamentos e Sistemas'!BV32+'MC Equipamentos e Sistemas'!DC32</f>
        <v>16226.433556515291</v>
      </c>
      <c r="K30" s="31">
        <f ca="1">'MC Equipamentos e Sistemas'!AP32+'MC Equipamentos e Sistemas'!BW32+'MC Equipamentos e Sistemas'!DD32</f>
        <v>584151.60803455033</v>
      </c>
      <c r="L30" s="31">
        <f ca="1">'MC Equipamentos e Sistemas'!AQ32+'MC Equipamentos e Sistemas'!BX32+'MC Equipamentos e Sistemas'!DE32</f>
        <v>16226.433556515291</v>
      </c>
      <c r="M30" s="31">
        <f ca="1">'MC Equipamentos e Sistemas'!AR32+'MC Equipamentos e Sistemas'!BY32+'MC Equipamentos e Sistemas'!DF32</f>
        <v>16226.433556515291</v>
      </c>
      <c r="N30" s="31">
        <f ca="1">'MC Equipamentos e Sistemas'!AS32+'MC Equipamentos e Sistemas'!BZ32+'MC Equipamentos e Sistemas'!DG32</f>
        <v>16226.433556515291</v>
      </c>
      <c r="O30" s="31">
        <f ca="1">'MC Equipamentos e Sistemas'!AT32+'MC Equipamentos e Sistemas'!CA32+'MC Equipamentos e Sistemas'!DH32</f>
        <v>584151.60803455033</v>
      </c>
      <c r="P30" s="31">
        <f ca="1">'MC Equipamentos e Sistemas'!AU32+'MC Equipamentos e Sistemas'!CB32+'MC Equipamentos e Sistemas'!DI32</f>
        <v>16226.433556515291</v>
      </c>
      <c r="Q30" s="31">
        <f ca="1">'MC Equipamentos e Sistemas'!AV32+'MC Equipamentos e Sistemas'!CC32+'MC Equipamentos e Sistemas'!DJ32</f>
        <v>16226.433556515291</v>
      </c>
      <c r="R30" s="31">
        <f ca="1">'MC Equipamentos e Sistemas'!AW32+'MC Equipamentos e Sistemas'!CD32+'MC Equipamentos e Sistemas'!DK32</f>
        <v>16226.433556515291</v>
      </c>
      <c r="S30" s="31">
        <f ca="1">'MC Equipamentos e Sistemas'!AX32+'MC Equipamentos e Sistemas'!CE32+'MC Equipamentos e Sistemas'!DL32</f>
        <v>584151.60803455033</v>
      </c>
      <c r="T30" s="31">
        <f ca="1">'MC Equipamentos e Sistemas'!AY32+'MC Equipamentos e Sistemas'!CF32+'MC Equipamentos e Sistemas'!DM32</f>
        <v>16226.433556515291</v>
      </c>
      <c r="U30" s="31">
        <f ca="1">'MC Equipamentos e Sistemas'!AZ32+'MC Equipamentos e Sistemas'!CG32+'MC Equipamentos e Sistemas'!DN32</f>
        <v>16226.433556515291</v>
      </c>
      <c r="V30" s="31">
        <f ca="1">'MC Equipamentos e Sistemas'!BA32+'MC Equipamentos e Sistemas'!CH32+'MC Equipamentos e Sistemas'!DO32</f>
        <v>16226.433556515291</v>
      </c>
      <c r="W30" s="31">
        <f ca="1">'MC Equipamentos e Sistemas'!BB32+'MC Equipamentos e Sistemas'!CI32+'MC Equipamentos e Sistemas'!DP32</f>
        <v>584151.60803455033</v>
      </c>
      <c r="X30" s="31">
        <f ca="1">'MC Equipamentos e Sistemas'!BC32+'MC Equipamentos e Sistemas'!CJ32+'MC Equipamentos e Sistemas'!DQ32</f>
        <v>16226.433556515291</v>
      </c>
      <c r="Y30" s="31">
        <f ca="1">'MC Equipamentos e Sistemas'!BD32+'MC Equipamentos e Sistemas'!CK32+'MC Equipamentos e Sistemas'!DR32</f>
        <v>16226.433556515291</v>
      </c>
      <c r="Z30" s="31">
        <f ca="1">'MC Equipamentos e Sistemas'!BE32+'MC Equipamentos e Sistemas'!CL32+'MC Equipamentos e Sistemas'!DS32</f>
        <v>16226.433556515291</v>
      </c>
      <c r="AA30" s="31">
        <f ca="1">'MC Equipamentos e Sistemas'!BF32+'MC Equipamentos e Sistemas'!CM32+'MC Equipamentos e Sistemas'!DT32</f>
        <v>584151.60803455033</v>
      </c>
      <c r="AB30" s="31">
        <f ca="1">'MC Equipamentos e Sistemas'!BG32+'MC Equipamentos e Sistemas'!CN32+'MC Equipamentos e Sistemas'!DU32</f>
        <v>16226.433556515291</v>
      </c>
      <c r="AC30" s="31">
        <f ca="1">'MC Equipamentos e Sistemas'!BH32+'MC Equipamentos e Sistemas'!CO32+'MC Equipamentos e Sistemas'!DV32</f>
        <v>16226.433556515291</v>
      </c>
      <c r="AD30" s="31">
        <f ca="1">'MC Equipamentos e Sistemas'!BI32+'MC Equipamentos e Sistemas'!CP32+'MC Equipamentos e Sistemas'!DW32</f>
        <v>16226.433556515291</v>
      </c>
      <c r="AE30" s="31">
        <f ca="1">'MC Equipamentos e Sistemas'!BJ32+'MC Equipamentos e Sistemas'!CQ32+'MC Equipamentos e Sistemas'!DX32</f>
        <v>584151.60803455033</v>
      </c>
      <c r="AF30" s="31">
        <f ca="1">'MC Equipamentos e Sistemas'!BK32+'MC Equipamentos e Sistemas'!CR32+'MC Equipamentos e Sistemas'!DY32</f>
        <v>16226.433556515291</v>
      </c>
      <c r="AG30" s="31">
        <f ca="1">'MC Equipamentos e Sistemas'!BL32+'MC Equipamentos e Sistemas'!CS32+'MC Equipamentos e Sistemas'!DZ32</f>
        <v>16226.433556515291</v>
      </c>
      <c r="AH30" s="31">
        <f ca="1">'MC Equipamentos e Sistemas'!BM32+'MC Equipamentos e Sistemas'!CT32+'MC Equipamentos e Sistemas'!EA32</f>
        <v>16226.433556515291</v>
      </c>
      <c r="AI30" s="31">
        <f ca="1">'MC Equipamentos e Sistemas'!BN32+'MC Equipamentos e Sistemas'!CU32+'MC Equipamentos e Sistemas'!EB32</f>
        <v>584151.60803455033</v>
      </c>
      <c r="AJ30" s="31">
        <f ca="1">'MC Equipamentos e Sistemas'!BO32+'MC Equipamentos e Sistemas'!CV32+'MC Equipamentos e Sistemas'!EC32</f>
        <v>16226.433556515291</v>
      </c>
    </row>
    <row r="31" spans="2:36" ht="15" customHeight="1" x14ac:dyDescent="0.3">
      <c r="B31" s="2" t="str">
        <f>Cronogramas!B32</f>
        <v>1.2.8</v>
      </c>
      <c r="C31" s="3" t="str">
        <f>Cronogramas!C32</f>
        <v>Impressora Multifuncional - A4</v>
      </c>
      <c r="D31" s="34" t="str">
        <f>'MC Equipamentos e Sistemas'!AI33</f>
        <v>UND</v>
      </c>
      <c r="E31" s="6">
        <f>'MC Equipamentos e Sistemas'!AJ33</f>
        <v>4</v>
      </c>
      <c r="F31" s="135">
        <f>'MC Equipamentos e Sistemas'!AK33</f>
        <v>2659.5</v>
      </c>
      <c r="G31" s="31">
        <f ca="1">'MC Equipamentos e Sistemas'!AL33+'MC Equipamentos e Sistemas'!BS33+'MC Equipamentos e Sistemas'!CZ33</f>
        <v>23935.5</v>
      </c>
      <c r="H31" s="31">
        <f ca="1">'MC Equipamentos e Sistemas'!AM33+'MC Equipamentos e Sistemas'!BT33+'MC Equipamentos e Sistemas'!DA33</f>
        <v>598.38750000000005</v>
      </c>
      <c r="I31" s="31">
        <f ca="1">'MC Equipamentos e Sistemas'!AN33+'MC Equipamentos e Sistemas'!BU33+'MC Equipamentos e Sistemas'!DB33</f>
        <v>598.38750000000005</v>
      </c>
      <c r="J31" s="31">
        <f ca="1">'MC Equipamentos e Sistemas'!AO33+'MC Equipamentos e Sistemas'!BV33+'MC Equipamentos e Sistemas'!DC33</f>
        <v>598.38750000000005</v>
      </c>
      <c r="K31" s="31">
        <f ca="1">'MC Equipamentos e Sistemas'!AP33+'MC Equipamentos e Sistemas'!BW33+'MC Equipamentos e Sistemas'!DD33</f>
        <v>21541.95</v>
      </c>
      <c r="L31" s="31">
        <f ca="1">'MC Equipamentos e Sistemas'!AQ33+'MC Equipamentos e Sistemas'!BX33+'MC Equipamentos e Sistemas'!DE33</f>
        <v>598.38750000000005</v>
      </c>
      <c r="M31" s="31">
        <f ca="1">'MC Equipamentos e Sistemas'!AR33+'MC Equipamentos e Sistemas'!BY33+'MC Equipamentos e Sistemas'!DF33</f>
        <v>598.38750000000005</v>
      </c>
      <c r="N31" s="31">
        <f ca="1">'MC Equipamentos e Sistemas'!AS33+'MC Equipamentos e Sistemas'!BZ33+'MC Equipamentos e Sistemas'!DG33</f>
        <v>598.38750000000005</v>
      </c>
      <c r="O31" s="31">
        <f ca="1">'MC Equipamentos e Sistemas'!AT33+'MC Equipamentos e Sistemas'!CA33+'MC Equipamentos e Sistemas'!DH33</f>
        <v>21541.95</v>
      </c>
      <c r="P31" s="31">
        <f ca="1">'MC Equipamentos e Sistemas'!AU33+'MC Equipamentos e Sistemas'!CB33+'MC Equipamentos e Sistemas'!DI33</f>
        <v>598.38750000000005</v>
      </c>
      <c r="Q31" s="31">
        <f ca="1">'MC Equipamentos e Sistemas'!AV33+'MC Equipamentos e Sistemas'!CC33+'MC Equipamentos e Sistemas'!DJ33</f>
        <v>598.38750000000005</v>
      </c>
      <c r="R31" s="31">
        <f ca="1">'MC Equipamentos e Sistemas'!AW33+'MC Equipamentos e Sistemas'!CD33+'MC Equipamentos e Sistemas'!DK33</f>
        <v>598.38750000000005</v>
      </c>
      <c r="S31" s="31">
        <f ca="1">'MC Equipamentos e Sistemas'!AX33+'MC Equipamentos e Sistemas'!CE33+'MC Equipamentos e Sistemas'!DL33</f>
        <v>21541.95</v>
      </c>
      <c r="T31" s="31">
        <f ca="1">'MC Equipamentos e Sistemas'!AY33+'MC Equipamentos e Sistemas'!CF33+'MC Equipamentos e Sistemas'!DM33</f>
        <v>598.38750000000005</v>
      </c>
      <c r="U31" s="31">
        <f ca="1">'MC Equipamentos e Sistemas'!AZ33+'MC Equipamentos e Sistemas'!CG33+'MC Equipamentos e Sistemas'!DN33</f>
        <v>598.38750000000005</v>
      </c>
      <c r="V31" s="31">
        <f ca="1">'MC Equipamentos e Sistemas'!BA33+'MC Equipamentos e Sistemas'!CH33+'MC Equipamentos e Sistemas'!DO33</f>
        <v>598.38750000000005</v>
      </c>
      <c r="W31" s="31">
        <f ca="1">'MC Equipamentos e Sistemas'!BB33+'MC Equipamentos e Sistemas'!CI33+'MC Equipamentos e Sistemas'!DP33</f>
        <v>21541.95</v>
      </c>
      <c r="X31" s="31">
        <f ca="1">'MC Equipamentos e Sistemas'!BC33+'MC Equipamentos e Sistemas'!CJ33+'MC Equipamentos e Sistemas'!DQ33</f>
        <v>598.38750000000005</v>
      </c>
      <c r="Y31" s="31">
        <f ca="1">'MC Equipamentos e Sistemas'!BD33+'MC Equipamentos e Sistemas'!CK33+'MC Equipamentos e Sistemas'!DR33</f>
        <v>598.38750000000005</v>
      </c>
      <c r="Z31" s="31">
        <f ca="1">'MC Equipamentos e Sistemas'!BE33+'MC Equipamentos e Sistemas'!CL33+'MC Equipamentos e Sistemas'!DS33</f>
        <v>598.38750000000005</v>
      </c>
      <c r="AA31" s="31">
        <f ca="1">'MC Equipamentos e Sistemas'!BF33+'MC Equipamentos e Sistemas'!CM33+'MC Equipamentos e Sistemas'!DT33</f>
        <v>21541.95</v>
      </c>
      <c r="AB31" s="31">
        <f ca="1">'MC Equipamentos e Sistemas'!BG33+'MC Equipamentos e Sistemas'!CN33+'MC Equipamentos e Sistemas'!DU33</f>
        <v>598.38750000000005</v>
      </c>
      <c r="AC31" s="31">
        <f ca="1">'MC Equipamentos e Sistemas'!BH33+'MC Equipamentos e Sistemas'!CO33+'MC Equipamentos e Sistemas'!DV33</f>
        <v>598.38750000000005</v>
      </c>
      <c r="AD31" s="31">
        <f ca="1">'MC Equipamentos e Sistemas'!BI33+'MC Equipamentos e Sistemas'!CP33+'MC Equipamentos e Sistemas'!DW33</f>
        <v>598.38750000000005</v>
      </c>
      <c r="AE31" s="31">
        <f ca="1">'MC Equipamentos e Sistemas'!BJ33+'MC Equipamentos e Sistemas'!CQ33+'MC Equipamentos e Sistemas'!DX33</f>
        <v>21541.95</v>
      </c>
      <c r="AF31" s="31">
        <f ca="1">'MC Equipamentos e Sistemas'!BK33+'MC Equipamentos e Sistemas'!CR33+'MC Equipamentos e Sistemas'!DY33</f>
        <v>598.38750000000005</v>
      </c>
      <c r="AG31" s="31">
        <f ca="1">'MC Equipamentos e Sistemas'!BL33+'MC Equipamentos e Sistemas'!CS33+'MC Equipamentos e Sistemas'!DZ33</f>
        <v>598.38750000000005</v>
      </c>
      <c r="AH31" s="31">
        <f ca="1">'MC Equipamentos e Sistemas'!BM33+'MC Equipamentos e Sistemas'!CT33+'MC Equipamentos e Sistemas'!EA33</f>
        <v>598.38750000000005</v>
      </c>
      <c r="AI31" s="31">
        <f ca="1">'MC Equipamentos e Sistemas'!BN33+'MC Equipamentos e Sistemas'!CU33+'MC Equipamentos e Sistemas'!EB33</f>
        <v>21541.95</v>
      </c>
      <c r="AJ31" s="31">
        <f ca="1">'MC Equipamentos e Sistemas'!BO33+'MC Equipamentos e Sistemas'!CV33+'MC Equipamentos e Sistemas'!EC33</f>
        <v>598.38750000000005</v>
      </c>
    </row>
    <row r="32" spans="2:36" ht="15" customHeight="1" x14ac:dyDescent="0.3">
      <c r="B32" s="2" t="str">
        <f>Cronogramas!B33</f>
        <v>1.2.9</v>
      </c>
      <c r="C32" s="3" t="str">
        <f>Cronogramas!C33</f>
        <v>Impressora A3</v>
      </c>
      <c r="D32" s="34" t="str">
        <f>'MC Equipamentos e Sistemas'!AI34</f>
        <v>UND</v>
      </c>
      <c r="E32" s="6">
        <f>'MC Equipamentos e Sistemas'!AJ34</f>
        <v>4</v>
      </c>
      <c r="F32" s="134">
        <f>'MC Equipamentos e Sistemas'!AK34</f>
        <v>4340.1033854961697</v>
      </c>
      <c r="G32" s="31">
        <f ca="1">'MC Equipamentos e Sistemas'!AL34+'MC Equipamentos e Sistemas'!BS34+'MC Equipamentos e Sistemas'!CZ34</f>
        <v>39060.930469465529</v>
      </c>
      <c r="H32" s="31">
        <f ca="1">'MC Equipamentos e Sistemas'!AM34+'MC Equipamentos e Sistemas'!BT34+'MC Equipamentos e Sistemas'!DA34</f>
        <v>976.52326173663823</v>
      </c>
      <c r="I32" s="31">
        <f ca="1">'MC Equipamentos e Sistemas'!AN34+'MC Equipamentos e Sistemas'!BU34+'MC Equipamentos e Sistemas'!DB34</f>
        <v>976.52326173663823</v>
      </c>
      <c r="J32" s="31">
        <f ca="1">'MC Equipamentos e Sistemas'!AO34+'MC Equipamentos e Sistemas'!BV34+'MC Equipamentos e Sistemas'!DC34</f>
        <v>976.52326173663823</v>
      </c>
      <c r="K32" s="31">
        <f ca="1">'MC Equipamentos e Sistemas'!AP34+'MC Equipamentos e Sistemas'!BW34+'MC Equipamentos e Sistemas'!DD34</f>
        <v>35154.837422518976</v>
      </c>
      <c r="L32" s="31">
        <f ca="1">'MC Equipamentos e Sistemas'!AQ34+'MC Equipamentos e Sistemas'!BX34+'MC Equipamentos e Sistemas'!DE34</f>
        <v>976.52326173663823</v>
      </c>
      <c r="M32" s="31">
        <f ca="1">'MC Equipamentos e Sistemas'!AR34+'MC Equipamentos e Sistemas'!BY34+'MC Equipamentos e Sistemas'!DF34</f>
        <v>976.52326173663823</v>
      </c>
      <c r="N32" s="31">
        <f ca="1">'MC Equipamentos e Sistemas'!AS34+'MC Equipamentos e Sistemas'!BZ34+'MC Equipamentos e Sistemas'!DG34</f>
        <v>976.52326173663823</v>
      </c>
      <c r="O32" s="31">
        <f ca="1">'MC Equipamentos e Sistemas'!AT34+'MC Equipamentos e Sistemas'!CA34+'MC Equipamentos e Sistemas'!DH34</f>
        <v>35154.837422518976</v>
      </c>
      <c r="P32" s="31">
        <f ca="1">'MC Equipamentos e Sistemas'!AU34+'MC Equipamentos e Sistemas'!CB34+'MC Equipamentos e Sistemas'!DI34</f>
        <v>976.52326173663823</v>
      </c>
      <c r="Q32" s="31">
        <f ca="1">'MC Equipamentos e Sistemas'!AV34+'MC Equipamentos e Sistemas'!CC34+'MC Equipamentos e Sistemas'!DJ34</f>
        <v>976.52326173663823</v>
      </c>
      <c r="R32" s="31">
        <f ca="1">'MC Equipamentos e Sistemas'!AW34+'MC Equipamentos e Sistemas'!CD34+'MC Equipamentos e Sistemas'!DK34</f>
        <v>976.52326173663823</v>
      </c>
      <c r="S32" s="31">
        <f ca="1">'MC Equipamentos e Sistemas'!AX34+'MC Equipamentos e Sistemas'!CE34+'MC Equipamentos e Sistemas'!DL34</f>
        <v>35154.837422518976</v>
      </c>
      <c r="T32" s="31">
        <f ca="1">'MC Equipamentos e Sistemas'!AY34+'MC Equipamentos e Sistemas'!CF34+'MC Equipamentos e Sistemas'!DM34</f>
        <v>976.52326173663823</v>
      </c>
      <c r="U32" s="31">
        <f ca="1">'MC Equipamentos e Sistemas'!AZ34+'MC Equipamentos e Sistemas'!CG34+'MC Equipamentos e Sistemas'!DN34</f>
        <v>976.52326173663823</v>
      </c>
      <c r="V32" s="31">
        <f ca="1">'MC Equipamentos e Sistemas'!BA34+'MC Equipamentos e Sistemas'!CH34+'MC Equipamentos e Sistemas'!DO34</f>
        <v>976.52326173663823</v>
      </c>
      <c r="W32" s="31">
        <f ca="1">'MC Equipamentos e Sistemas'!BB34+'MC Equipamentos e Sistemas'!CI34+'MC Equipamentos e Sistemas'!DP34</f>
        <v>35154.837422518976</v>
      </c>
      <c r="X32" s="31">
        <f ca="1">'MC Equipamentos e Sistemas'!BC34+'MC Equipamentos e Sistemas'!CJ34+'MC Equipamentos e Sistemas'!DQ34</f>
        <v>976.52326173663823</v>
      </c>
      <c r="Y32" s="31">
        <f ca="1">'MC Equipamentos e Sistemas'!BD34+'MC Equipamentos e Sistemas'!CK34+'MC Equipamentos e Sistemas'!DR34</f>
        <v>976.52326173663823</v>
      </c>
      <c r="Z32" s="31">
        <f ca="1">'MC Equipamentos e Sistemas'!BE34+'MC Equipamentos e Sistemas'!CL34+'MC Equipamentos e Sistemas'!DS34</f>
        <v>976.52326173663823</v>
      </c>
      <c r="AA32" s="31">
        <f ca="1">'MC Equipamentos e Sistemas'!BF34+'MC Equipamentos e Sistemas'!CM34+'MC Equipamentos e Sistemas'!DT34</f>
        <v>35154.837422518976</v>
      </c>
      <c r="AB32" s="31">
        <f ca="1">'MC Equipamentos e Sistemas'!BG34+'MC Equipamentos e Sistemas'!CN34+'MC Equipamentos e Sistemas'!DU34</f>
        <v>976.52326173663823</v>
      </c>
      <c r="AC32" s="31">
        <f ca="1">'MC Equipamentos e Sistemas'!BH34+'MC Equipamentos e Sistemas'!CO34+'MC Equipamentos e Sistemas'!DV34</f>
        <v>976.52326173663823</v>
      </c>
      <c r="AD32" s="31">
        <f ca="1">'MC Equipamentos e Sistemas'!BI34+'MC Equipamentos e Sistemas'!CP34+'MC Equipamentos e Sistemas'!DW34</f>
        <v>976.52326173663823</v>
      </c>
      <c r="AE32" s="31">
        <f ca="1">'MC Equipamentos e Sistemas'!BJ34+'MC Equipamentos e Sistemas'!CQ34+'MC Equipamentos e Sistemas'!DX34</f>
        <v>35154.837422518976</v>
      </c>
      <c r="AF32" s="31">
        <f ca="1">'MC Equipamentos e Sistemas'!BK34+'MC Equipamentos e Sistemas'!CR34+'MC Equipamentos e Sistemas'!DY34</f>
        <v>976.52326173663823</v>
      </c>
      <c r="AG32" s="31">
        <f ca="1">'MC Equipamentos e Sistemas'!BL34+'MC Equipamentos e Sistemas'!CS34+'MC Equipamentos e Sistemas'!DZ34</f>
        <v>976.52326173663823</v>
      </c>
      <c r="AH32" s="31">
        <f ca="1">'MC Equipamentos e Sistemas'!BM34+'MC Equipamentos e Sistemas'!CT34+'MC Equipamentos e Sistemas'!EA34</f>
        <v>976.52326173663823</v>
      </c>
      <c r="AI32" s="31">
        <f ca="1">'MC Equipamentos e Sistemas'!BN34+'MC Equipamentos e Sistemas'!CU34+'MC Equipamentos e Sistemas'!EB34</f>
        <v>35154.837422518976</v>
      </c>
      <c r="AJ32" s="31">
        <f ca="1">'MC Equipamentos e Sistemas'!BO34+'MC Equipamentos e Sistemas'!CV34+'MC Equipamentos e Sistemas'!EC34</f>
        <v>976.52326173663823</v>
      </c>
    </row>
    <row r="33" spans="2:36" ht="15" customHeight="1" x14ac:dyDescent="0.3">
      <c r="B33" s="98" t="str">
        <f>Cronogramas!B34</f>
        <v>1.3</v>
      </c>
      <c r="C33" s="112" t="str">
        <f>Cronogramas!C34</f>
        <v>Centro de Controle Operacional</v>
      </c>
      <c r="D33" s="121">
        <f>'MC Equipamentos e Sistemas'!AI35</f>
        <v>0</v>
      </c>
      <c r="E33" s="113">
        <f>'MC Equipamentos e Sistemas'!AJ35</f>
        <v>0</v>
      </c>
      <c r="F33" s="133"/>
      <c r="G33" s="133">
        <f t="shared" ref="G33:AJ33" ca="1" si="2">SUBTOTAL(9,G34:G46)</f>
        <v>6688099.2352450332</v>
      </c>
      <c r="H33" s="133">
        <f t="shared" ca="1" si="2"/>
        <v>81606.086951390156</v>
      </c>
      <c r="I33" s="133">
        <f t="shared" ca="1" si="2"/>
        <v>81606.086951390156</v>
      </c>
      <c r="J33" s="133">
        <f t="shared" ca="1" si="2"/>
        <v>81606.086951390156</v>
      </c>
      <c r="K33" s="133">
        <f t="shared" ca="1" si="2"/>
        <v>123541.95207029837</v>
      </c>
      <c r="L33" s="133">
        <f t="shared" ca="1" si="2"/>
        <v>81606.086951390156</v>
      </c>
      <c r="M33" s="133">
        <f t="shared" ca="1" si="2"/>
        <v>81606.086951390156</v>
      </c>
      <c r="N33" s="133">
        <f t="shared" ca="1" si="2"/>
        <v>81606.086951390156</v>
      </c>
      <c r="O33" s="133">
        <f t="shared" ca="1" si="2"/>
        <v>123541.95207029837</v>
      </c>
      <c r="P33" s="133">
        <f t="shared" ca="1" si="2"/>
        <v>81606.086951390156</v>
      </c>
      <c r="Q33" s="133">
        <f t="shared" ca="1" si="2"/>
        <v>499445.44887986348</v>
      </c>
      <c r="R33" s="133">
        <f t="shared" ca="1" si="2"/>
        <v>81606.086951390156</v>
      </c>
      <c r="S33" s="133">
        <f t="shared" ca="1" si="2"/>
        <v>123541.95207029837</v>
      </c>
      <c r="T33" s="133">
        <f t="shared" ca="1" si="2"/>
        <v>81606.086951390156</v>
      </c>
      <c r="U33" s="133">
        <f t="shared" ca="1" si="2"/>
        <v>81606.086951390156</v>
      </c>
      <c r="V33" s="133">
        <f t="shared" ca="1" si="2"/>
        <v>81606.086951390156</v>
      </c>
      <c r="W33" s="133">
        <f t="shared" ca="1" si="2"/>
        <v>123541.95207029837</v>
      </c>
      <c r="X33" s="133">
        <f t="shared" ca="1" si="2"/>
        <v>81606.086951390156</v>
      </c>
      <c r="Y33" s="133">
        <f t="shared" ca="1" si="2"/>
        <v>81606.086951390156</v>
      </c>
      <c r="Z33" s="133">
        <f t="shared" ca="1" si="2"/>
        <v>81606.086951390156</v>
      </c>
      <c r="AA33" s="133">
        <f t="shared" ca="1" si="2"/>
        <v>541381.31399877171</v>
      </c>
      <c r="AB33" s="133">
        <f t="shared" ca="1" si="2"/>
        <v>81606.086951390156</v>
      </c>
      <c r="AC33" s="133">
        <f t="shared" ca="1" si="2"/>
        <v>81606.086951390156</v>
      </c>
      <c r="AD33" s="133">
        <f t="shared" ca="1" si="2"/>
        <v>81606.086951390156</v>
      </c>
      <c r="AE33" s="133">
        <f t="shared" ca="1" si="2"/>
        <v>123541.95207029837</v>
      </c>
      <c r="AF33" s="133">
        <f t="shared" ca="1" si="2"/>
        <v>81606.086951390156</v>
      </c>
      <c r="AG33" s="133">
        <f t="shared" ca="1" si="2"/>
        <v>81606.086951390156</v>
      </c>
      <c r="AH33" s="133">
        <f t="shared" ca="1" si="2"/>
        <v>81606.086951390156</v>
      </c>
      <c r="AI33" s="133">
        <f t="shared" ca="1" si="2"/>
        <v>123541.95207029837</v>
      </c>
      <c r="AJ33" s="133">
        <f t="shared" ca="1" si="2"/>
        <v>81606.086951390156</v>
      </c>
    </row>
    <row r="34" spans="2:36" ht="15" customHeight="1" x14ac:dyDescent="0.3">
      <c r="B34" s="98" t="str">
        <f>Cronogramas!B35</f>
        <v>1.3.1</v>
      </c>
      <c r="C34" s="99" t="str">
        <f>Cronogramas!C35</f>
        <v>Tecnologia da Informação</v>
      </c>
      <c r="D34" s="121">
        <f>'MC Equipamentos e Sistemas'!AI36</f>
        <v>0</v>
      </c>
      <c r="E34" s="113">
        <f>'MC Equipamentos e Sistemas'!AJ36</f>
        <v>0</v>
      </c>
      <c r="F34" s="133"/>
      <c r="G34" s="133">
        <f t="shared" ref="G34:AJ34" ca="1" si="3">SUBTOTAL(9,G35:G41)</f>
        <v>499644.93210490094</v>
      </c>
      <c r="H34" s="133">
        <f t="shared" ca="1" si="3"/>
        <v>12491.123302622525</v>
      </c>
      <c r="I34" s="133">
        <f t="shared" ca="1" si="3"/>
        <v>12491.123302622525</v>
      </c>
      <c r="J34" s="133">
        <f t="shared" ca="1" si="3"/>
        <v>12491.123302622525</v>
      </c>
      <c r="K34" s="133">
        <f t="shared" ca="1" si="3"/>
        <v>54426.988421530732</v>
      </c>
      <c r="L34" s="133">
        <f t="shared" ca="1" si="3"/>
        <v>12491.123302622525</v>
      </c>
      <c r="M34" s="133">
        <f t="shared" ca="1" si="3"/>
        <v>12491.123302622525</v>
      </c>
      <c r="N34" s="133">
        <f t="shared" ca="1" si="3"/>
        <v>12491.123302622525</v>
      </c>
      <c r="O34" s="133">
        <f t="shared" ca="1" si="3"/>
        <v>54426.988421530732</v>
      </c>
      <c r="P34" s="133">
        <f t="shared" ca="1" si="3"/>
        <v>12491.123302622525</v>
      </c>
      <c r="Q34" s="133">
        <f t="shared" ca="1" si="3"/>
        <v>430330.48523109581</v>
      </c>
      <c r="R34" s="133">
        <f t="shared" ca="1" si="3"/>
        <v>12491.123302622525</v>
      </c>
      <c r="S34" s="133">
        <f t="shared" ca="1" si="3"/>
        <v>54426.988421530732</v>
      </c>
      <c r="T34" s="133">
        <f t="shared" ca="1" si="3"/>
        <v>12491.123302622525</v>
      </c>
      <c r="U34" s="133">
        <f t="shared" ca="1" si="3"/>
        <v>12491.123302622525</v>
      </c>
      <c r="V34" s="133">
        <f t="shared" ca="1" si="3"/>
        <v>12491.123302622525</v>
      </c>
      <c r="W34" s="133">
        <f t="shared" ca="1" si="3"/>
        <v>54426.988421530732</v>
      </c>
      <c r="X34" s="133">
        <f t="shared" ca="1" si="3"/>
        <v>12491.123302622525</v>
      </c>
      <c r="Y34" s="133">
        <f t="shared" ca="1" si="3"/>
        <v>12491.123302622525</v>
      </c>
      <c r="Z34" s="133">
        <f t="shared" ca="1" si="3"/>
        <v>12491.123302622525</v>
      </c>
      <c r="AA34" s="133">
        <f t="shared" ca="1" si="3"/>
        <v>472266.35035000404</v>
      </c>
      <c r="AB34" s="133">
        <f t="shared" ca="1" si="3"/>
        <v>12491.123302622525</v>
      </c>
      <c r="AC34" s="133">
        <f t="shared" ca="1" si="3"/>
        <v>12491.123302622525</v>
      </c>
      <c r="AD34" s="133">
        <f t="shared" ca="1" si="3"/>
        <v>12491.123302622525</v>
      </c>
      <c r="AE34" s="133">
        <f t="shared" ca="1" si="3"/>
        <v>54426.988421530732</v>
      </c>
      <c r="AF34" s="133">
        <f t="shared" ca="1" si="3"/>
        <v>12491.123302622525</v>
      </c>
      <c r="AG34" s="133">
        <f t="shared" ca="1" si="3"/>
        <v>12491.123302622525</v>
      </c>
      <c r="AH34" s="133">
        <f t="shared" ca="1" si="3"/>
        <v>12491.123302622525</v>
      </c>
      <c r="AI34" s="133">
        <f t="shared" ca="1" si="3"/>
        <v>54426.988421530732</v>
      </c>
      <c r="AJ34" s="133">
        <f t="shared" ca="1" si="3"/>
        <v>12491.123302622525</v>
      </c>
    </row>
    <row r="35" spans="2:36" ht="15" customHeight="1" x14ac:dyDescent="0.3">
      <c r="B35" s="2" t="str">
        <f>Cronogramas!B36</f>
        <v>1.3.1.1</v>
      </c>
      <c r="C35" s="5" t="str">
        <f>Cronogramas!C36</f>
        <v>Video Wall</v>
      </c>
      <c r="D35" s="34" t="str">
        <f>'MC Equipamentos e Sistemas'!AI37</f>
        <v>UND</v>
      </c>
      <c r="E35" s="6">
        <f>'MC Equipamentos e Sistemas'!AJ37</f>
        <v>10</v>
      </c>
      <c r="F35" s="134">
        <f>'MC Equipamentos e Sistemas'!AK37</f>
        <v>30048.440032949395</v>
      </c>
      <c r="G35" s="31">
        <f ca="1">'MC Equipamentos e Sistemas'!AL37+'MC Equipamentos e Sistemas'!BS37+'MC Equipamentos e Sistemas'!CZ37</f>
        <v>30048.440032949395</v>
      </c>
      <c r="H35" s="31">
        <f ca="1">'MC Equipamentos e Sistemas'!AM37+'MC Equipamentos e Sistemas'!BT37+'MC Equipamentos e Sistemas'!DA37</f>
        <v>751.21100082373493</v>
      </c>
      <c r="I35" s="31">
        <f ca="1">'MC Equipamentos e Sistemas'!AN37+'MC Equipamentos e Sistemas'!BU37+'MC Equipamentos e Sistemas'!DB37</f>
        <v>751.21100082373493</v>
      </c>
      <c r="J35" s="31">
        <f ca="1">'MC Equipamentos e Sistemas'!AO37+'MC Equipamentos e Sistemas'!BV37+'MC Equipamentos e Sistemas'!DC37</f>
        <v>751.21100082373493</v>
      </c>
      <c r="K35" s="31">
        <f ca="1">'MC Equipamentos e Sistemas'!AP37+'MC Equipamentos e Sistemas'!BW37+'MC Equipamentos e Sistemas'!DD37</f>
        <v>751.21100082373493</v>
      </c>
      <c r="L35" s="31">
        <f ca="1">'MC Equipamentos e Sistemas'!AQ37+'MC Equipamentos e Sistemas'!BX37+'MC Equipamentos e Sistemas'!DE37</f>
        <v>751.21100082373493</v>
      </c>
      <c r="M35" s="31">
        <f ca="1">'MC Equipamentos e Sistemas'!AR37+'MC Equipamentos e Sistemas'!BY37+'MC Equipamentos e Sistemas'!DF37</f>
        <v>751.21100082373493</v>
      </c>
      <c r="N35" s="31">
        <f ca="1">'MC Equipamentos e Sistemas'!AS37+'MC Equipamentos e Sistemas'!BZ37+'MC Equipamentos e Sistemas'!DG37</f>
        <v>751.21100082373493</v>
      </c>
      <c r="O35" s="31">
        <f ca="1">'MC Equipamentos e Sistemas'!AT37+'MC Equipamentos e Sistemas'!CA37+'MC Equipamentos e Sistemas'!DH37</f>
        <v>751.21100082373493</v>
      </c>
      <c r="P35" s="31">
        <f ca="1">'MC Equipamentos e Sistemas'!AU37+'MC Equipamentos e Sistemas'!CB37+'MC Equipamentos e Sistemas'!DI37</f>
        <v>751.21100082373493</v>
      </c>
      <c r="Q35" s="31">
        <f ca="1">'MC Equipamentos e Sistemas'!AV37+'MC Equipamentos e Sistemas'!CC37+'MC Equipamentos e Sistemas'!DJ37</f>
        <v>28546.018031301923</v>
      </c>
      <c r="R35" s="31">
        <f ca="1">'MC Equipamentos e Sistemas'!AW37+'MC Equipamentos e Sistemas'!CD37+'MC Equipamentos e Sistemas'!DK37</f>
        <v>751.21100082373493</v>
      </c>
      <c r="S35" s="31">
        <f ca="1">'MC Equipamentos e Sistemas'!AX37+'MC Equipamentos e Sistemas'!CE37+'MC Equipamentos e Sistemas'!DL37</f>
        <v>751.21100082373493</v>
      </c>
      <c r="T35" s="31">
        <f ca="1">'MC Equipamentos e Sistemas'!AY37+'MC Equipamentos e Sistemas'!CF37+'MC Equipamentos e Sistemas'!DM37</f>
        <v>751.21100082373493</v>
      </c>
      <c r="U35" s="31">
        <f ca="1">'MC Equipamentos e Sistemas'!AZ37+'MC Equipamentos e Sistemas'!CG37+'MC Equipamentos e Sistemas'!DN37</f>
        <v>751.21100082373493</v>
      </c>
      <c r="V35" s="31">
        <f ca="1">'MC Equipamentos e Sistemas'!BA37+'MC Equipamentos e Sistemas'!CH37+'MC Equipamentos e Sistemas'!DO37</f>
        <v>751.21100082373493</v>
      </c>
      <c r="W35" s="31">
        <f ca="1">'MC Equipamentos e Sistemas'!BB37+'MC Equipamentos e Sistemas'!CI37+'MC Equipamentos e Sistemas'!DP37</f>
        <v>751.21100082373493</v>
      </c>
      <c r="X35" s="31">
        <f ca="1">'MC Equipamentos e Sistemas'!BC37+'MC Equipamentos e Sistemas'!CJ37+'MC Equipamentos e Sistemas'!DQ37</f>
        <v>751.21100082373493</v>
      </c>
      <c r="Y35" s="31">
        <f ca="1">'MC Equipamentos e Sistemas'!BD37+'MC Equipamentos e Sistemas'!CK37+'MC Equipamentos e Sistemas'!DR37</f>
        <v>751.21100082373493</v>
      </c>
      <c r="Z35" s="31">
        <f ca="1">'MC Equipamentos e Sistemas'!BE37+'MC Equipamentos e Sistemas'!CL37+'MC Equipamentos e Sistemas'!DS37</f>
        <v>751.21100082373493</v>
      </c>
      <c r="AA35" s="31">
        <f ca="1">'MC Equipamentos e Sistemas'!BF37+'MC Equipamentos e Sistemas'!CM37+'MC Equipamentos e Sistemas'!DT37</f>
        <v>28546.018031301923</v>
      </c>
      <c r="AB35" s="31">
        <f ca="1">'MC Equipamentos e Sistemas'!BG37+'MC Equipamentos e Sistemas'!CN37+'MC Equipamentos e Sistemas'!DU37</f>
        <v>751.21100082373493</v>
      </c>
      <c r="AC35" s="31">
        <f ca="1">'MC Equipamentos e Sistemas'!BH37+'MC Equipamentos e Sistemas'!CO37+'MC Equipamentos e Sistemas'!DV37</f>
        <v>751.21100082373493</v>
      </c>
      <c r="AD35" s="31">
        <f ca="1">'MC Equipamentos e Sistemas'!BI37+'MC Equipamentos e Sistemas'!CP37+'MC Equipamentos e Sistemas'!DW37</f>
        <v>751.21100082373493</v>
      </c>
      <c r="AE35" s="31">
        <f ca="1">'MC Equipamentos e Sistemas'!BJ37+'MC Equipamentos e Sistemas'!CQ37+'MC Equipamentos e Sistemas'!DX37</f>
        <v>751.21100082373493</v>
      </c>
      <c r="AF35" s="31">
        <f ca="1">'MC Equipamentos e Sistemas'!BK37+'MC Equipamentos e Sistemas'!CR37+'MC Equipamentos e Sistemas'!DY37</f>
        <v>751.21100082373493</v>
      </c>
      <c r="AG35" s="31">
        <f ca="1">'MC Equipamentos e Sistemas'!BL37+'MC Equipamentos e Sistemas'!CS37+'MC Equipamentos e Sistemas'!DZ37</f>
        <v>751.21100082373493</v>
      </c>
      <c r="AH35" s="31">
        <f ca="1">'MC Equipamentos e Sistemas'!BM37+'MC Equipamentos e Sistemas'!CT37+'MC Equipamentos e Sistemas'!EA37</f>
        <v>751.21100082373493</v>
      </c>
      <c r="AI35" s="31">
        <f ca="1">'MC Equipamentos e Sistemas'!BN37+'MC Equipamentos e Sistemas'!CU37+'MC Equipamentos e Sistemas'!EB37</f>
        <v>751.21100082373493</v>
      </c>
      <c r="AJ35" s="31">
        <f ca="1">'MC Equipamentos e Sistemas'!BO37+'MC Equipamentos e Sistemas'!CV37+'MC Equipamentos e Sistemas'!EC37</f>
        <v>751.21100082373493</v>
      </c>
    </row>
    <row r="36" spans="2:36" ht="15" customHeight="1" x14ac:dyDescent="0.3">
      <c r="B36" s="2" t="str">
        <f>Cronogramas!B37</f>
        <v>1.3.1.2</v>
      </c>
      <c r="C36" s="5" t="str">
        <f>Cronogramas!C37</f>
        <v>Sistema de Recepção do CFTV</v>
      </c>
      <c r="D36" s="34" t="str">
        <f>'MC Equipamentos e Sistemas'!AI38</f>
        <v>UND</v>
      </c>
      <c r="E36" s="6">
        <f>'MC Equipamentos e Sistemas'!AJ38</f>
        <v>10</v>
      </c>
      <c r="F36" s="134">
        <f>'MC Equipamentos e Sistemas'!AK38</f>
        <v>286176.19652586896</v>
      </c>
      <c r="G36" s="31">
        <f ca="1">'MC Equipamentos e Sistemas'!AL38+'MC Equipamentos e Sistemas'!BS38+'MC Equipamentos e Sistemas'!CZ38</f>
        <v>286176.19652586896</v>
      </c>
      <c r="H36" s="31">
        <f ca="1">'MC Equipamentos e Sistemas'!AM38+'MC Equipamentos e Sistemas'!BT38+'MC Equipamentos e Sistemas'!DA38</f>
        <v>7154.4049131467245</v>
      </c>
      <c r="I36" s="31">
        <f ca="1">'MC Equipamentos e Sistemas'!AN38+'MC Equipamentos e Sistemas'!BU38+'MC Equipamentos e Sistemas'!DB38</f>
        <v>7154.4049131467245</v>
      </c>
      <c r="J36" s="31">
        <f ca="1">'MC Equipamentos e Sistemas'!AO38+'MC Equipamentos e Sistemas'!BV38+'MC Equipamentos e Sistemas'!DC38</f>
        <v>7154.4049131467245</v>
      </c>
      <c r="K36" s="31">
        <f ca="1">'MC Equipamentos e Sistemas'!AP38+'MC Equipamentos e Sistemas'!BW38+'MC Equipamentos e Sistemas'!DD38</f>
        <v>7154.4049131467245</v>
      </c>
      <c r="L36" s="31">
        <f ca="1">'MC Equipamentos e Sistemas'!AQ38+'MC Equipamentos e Sistemas'!BX38+'MC Equipamentos e Sistemas'!DE38</f>
        <v>7154.4049131467245</v>
      </c>
      <c r="M36" s="31">
        <f ca="1">'MC Equipamentos e Sistemas'!AR38+'MC Equipamentos e Sistemas'!BY38+'MC Equipamentos e Sistemas'!DF38</f>
        <v>7154.4049131467245</v>
      </c>
      <c r="N36" s="31">
        <f ca="1">'MC Equipamentos e Sistemas'!AS38+'MC Equipamentos e Sistemas'!BZ38+'MC Equipamentos e Sistemas'!DG38</f>
        <v>7154.4049131467245</v>
      </c>
      <c r="O36" s="31">
        <f ca="1">'MC Equipamentos e Sistemas'!AT38+'MC Equipamentos e Sistemas'!CA38+'MC Equipamentos e Sistemas'!DH38</f>
        <v>7154.4049131467245</v>
      </c>
      <c r="P36" s="31">
        <f ca="1">'MC Equipamentos e Sistemas'!AU38+'MC Equipamentos e Sistemas'!CB38+'MC Equipamentos e Sistemas'!DI38</f>
        <v>7154.4049131467245</v>
      </c>
      <c r="Q36" s="31">
        <f ca="1">'MC Equipamentos e Sistemas'!AV38+'MC Equipamentos e Sistemas'!CC38+'MC Equipamentos e Sistemas'!DJ38</f>
        <v>271867.38669957552</v>
      </c>
      <c r="R36" s="31">
        <f ca="1">'MC Equipamentos e Sistemas'!AW38+'MC Equipamentos e Sistemas'!CD38+'MC Equipamentos e Sistemas'!DK38</f>
        <v>7154.4049131467245</v>
      </c>
      <c r="S36" s="31">
        <f ca="1">'MC Equipamentos e Sistemas'!AX38+'MC Equipamentos e Sistemas'!CE38+'MC Equipamentos e Sistemas'!DL38</f>
        <v>7154.4049131467245</v>
      </c>
      <c r="T36" s="31">
        <f ca="1">'MC Equipamentos e Sistemas'!AY38+'MC Equipamentos e Sistemas'!CF38+'MC Equipamentos e Sistemas'!DM38</f>
        <v>7154.4049131467245</v>
      </c>
      <c r="U36" s="31">
        <f ca="1">'MC Equipamentos e Sistemas'!AZ38+'MC Equipamentos e Sistemas'!CG38+'MC Equipamentos e Sistemas'!DN38</f>
        <v>7154.4049131467245</v>
      </c>
      <c r="V36" s="31">
        <f ca="1">'MC Equipamentos e Sistemas'!BA38+'MC Equipamentos e Sistemas'!CH38+'MC Equipamentos e Sistemas'!DO38</f>
        <v>7154.4049131467245</v>
      </c>
      <c r="W36" s="31">
        <f ca="1">'MC Equipamentos e Sistemas'!BB38+'MC Equipamentos e Sistemas'!CI38+'MC Equipamentos e Sistemas'!DP38</f>
        <v>7154.4049131467245</v>
      </c>
      <c r="X36" s="31">
        <f ca="1">'MC Equipamentos e Sistemas'!BC38+'MC Equipamentos e Sistemas'!CJ38+'MC Equipamentos e Sistemas'!DQ38</f>
        <v>7154.4049131467245</v>
      </c>
      <c r="Y36" s="31">
        <f ca="1">'MC Equipamentos e Sistemas'!BD38+'MC Equipamentos e Sistemas'!CK38+'MC Equipamentos e Sistemas'!DR38</f>
        <v>7154.4049131467245</v>
      </c>
      <c r="Z36" s="31">
        <f ca="1">'MC Equipamentos e Sistemas'!BE38+'MC Equipamentos e Sistemas'!CL38+'MC Equipamentos e Sistemas'!DS38</f>
        <v>7154.4049131467245</v>
      </c>
      <c r="AA36" s="31">
        <f ca="1">'MC Equipamentos e Sistemas'!BF38+'MC Equipamentos e Sistemas'!CM38+'MC Equipamentos e Sistemas'!DT38</f>
        <v>271867.38669957552</v>
      </c>
      <c r="AB36" s="31">
        <f ca="1">'MC Equipamentos e Sistemas'!BG38+'MC Equipamentos e Sistemas'!CN38+'MC Equipamentos e Sistemas'!DU38</f>
        <v>7154.4049131467245</v>
      </c>
      <c r="AC36" s="31">
        <f ca="1">'MC Equipamentos e Sistemas'!BH38+'MC Equipamentos e Sistemas'!CO38+'MC Equipamentos e Sistemas'!DV38</f>
        <v>7154.4049131467245</v>
      </c>
      <c r="AD36" s="31">
        <f ca="1">'MC Equipamentos e Sistemas'!BI38+'MC Equipamentos e Sistemas'!CP38+'MC Equipamentos e Sistemas'!DW38</f>
        <v>7154.4049131467245</v>
      </c>
      <c r="AE36" s="31">
        <f ca="1">'MC Equipamentos e Sistemas'!BJ38+'MC Equipamentos e Sistemas'!CQ38+'MC Equipamentos e Sistemas'!DX38</f>
        <v>7154.4049131467245</v>
      </c>
      <c r="AF36" s="31">
        <f ca="1">'MC Equipamentos e Sistemas'!BK38+'MC Equipamentos e Sistemas'!CR38+'MC Equipamentos e Sistemas'!DY38</f>
        <v>7154.4049131467245</v>
      </c>
      <c r="AG36" s="31">
        <f ca="1">'MC Equipamentos e Sistemas'!BL38+'MC Equipamentos e Sistemas'!CS38+'MC Equipamentos e Sistemas'!DZ38</f>
        <v>7154.4049131467245</v>
      </c>
      <c r="AH36" s="31">
        <f ca="1">'MC Equipamentos e Sistemas'!BM38+'MC Equipamentos e Sistemas'!CT38+'MC Equipamentos e Sistemas'!EA38</f>
        <v>7154.4049131467245</v>
      </c>
      <c r="AI36" s="31">
        <f ca="1">'MC Equipamentos e Sistemas'!BN38+'MC Equipamentos e Sistemas'!CU38+'MC Equipamentos e Sistemas'!EB38</f>
        <v>7154.4049131467245</v>
      </c>
      <c r="AJ36" s="31">
        <f ca="1">'MC Equipamentos e Sistemas'!BO38+'MC Equipamentos e Sistemas'!CV38+'MC Equipamentos e Sistemas'!EC38</f>
        <v>7154.4049131467245</v>
      </c>
    </row>
    <row r="37" spans="2:36" ht="15" customHeight="1" x14ac:dyDescent="0.3">
      <c r="B37" s="2" t="str">
        <f>Cronogramas!B38</f>
        <v>1.3.1.3</v>
      </c>
      <c r="C37" s="3" t="str">
        <f>Cronogramas!C38</f>
        <v>Servidor de Gerenciamento</v>
      </c>
      <c r="D37" s="34" t="str">
        <f>'MC Equipamentos e Sistemas'!AI39</f>
        <v>UND</v>
      </c>
      <c r="E37" s="6">
        <f>'MC Equipamentos e Sistemas'!AJ39</f>
        <v>10</v>
      </c>
      <c r="F37" s="134">
        <f>'MC Equipamentos e Sistemas'!AK39</f>
        <v>41066.130979282498</v>
      </c>
      <c r="G37" s="31">
        <f ca="1">'MC Equipamentos e Sistemas'!AL39+'MC Equipamentos e Sistemas'!BS39+'MC Equipamentos e Sistemas'!CZ39</f>
        <v>41066.130979282498</v>
      </c>
      <c r="H37" s="31">
        <f ca="1">'MC Equipamentos e Sistemas'!AM39+'MC Equipamentos e Sistemas'!BT39+'MC Equipamentos e Sistemas'!DA39</f>
        <v>1026.6532744820624</v>
      </c>
      <c r="I37" s="31">
        <f ca="1">'MC Equipamentos e Sistemas'!AN39+'MC Equipamentos e Sistemas'!BU39+'MC Equipamentos e Sistemas'!DB39</f>
        <v>1026.6532744820624</v>
      </c>
      <c r="J37" s="31">
        <f ca="1">'MC Equipamentos e Sistemas'!AO39+'MC Equipamentos e Sistemas'!BV39+'MC Equipamentos e Sistemas'!DC39</f>
        <v>1026.6532744820624</v>
      </c>
      <c r="K37" s="31">
        <f ca="1">'MC Equipamentos e Sistemas'!AP39+'MC Equipamentos e Sistemas'!BW39+'MC Equipamentos e Sistemas'!DD39</f>
        <v>1026.6532744820624</v>
      </c>
      <c r="L37" s="31">
        <f ca="1">'MC Equipamentos e Sistemas'!AQ39+'MC Equipamentos e Sistemas'!BX39+'MC Equipamentos e Sistemas'!DE39</f>
        <v>1026.6532744820624</v>
      </c>
      <c r="M37" s="31">
        <f ca="1">'MC Equipamentos e Sistemas'!AR39+'MC Equipamentos e Sistemas'!BY39+'MC Equipamentos e Sistemas'!DF39</f>
        <v>1026.6532744820624</v>
      </c>
      <c r="N37" s="31">
        <f ca="1">'MC Equipamentos e Sistemas'!AS39+'MC Equipamentos e Sistemas'!BZ39+'MC Equipamentos e Sistemas'!DG39</f>
        <v>1026.6532744820624</v>
      </c>
      <c r="O37" s="31">
        <f ca="1">'MC Equipamentos e Sistemas'!AT39+'MC Equipamentos e Sistemas'!CA39+'MC Equipamentos e Sistemas'!DH39</f>
        <v>1026.6532744820624</v>
      </c>
      <c r="P37" s="31">
        <f ca="1">'MC Equipamentos e Sistemas'!AU39+'MC Equipamentos e Sistemas'!CB39+'MC Equipamentos e Sistemas'!DI39</f>
        <v>1026.6532744820624</v>
      </c>
      <c r="Q37" s="31">
        <f ca="1">'MC Equipamentos e Sistemas'!AV39+'MC Equipamentos e Sistemas'!CC39+'MC Equipamentos e Sistemas'!DJ39</f>
        <v>39012.824430318367</v>
      </c>
      <c r="R37" s="31">
        <f ca="1">'MC Equipamentos e Sistemas'!AW39+'MC Equipamentos e Sistemas'!CD39+'MC Equipamentos e Sistemas'!DK39</f>
        <v>1026.6532744820624</v>
      </c>
      <c r="S37" s="31">
        <f ca="1">'MC Equipamentos e Sistemas'!AX39+'MC Equipamentos e Sistemas'!CE39+'MC Equipamentos e Sistemas'!DL39</f>
        <v>1026.6532744820624</v>
      </c>
      <c r="T37" s="31">
        <f ca="1">'MC Equipamentos e Sistemas'!AY39+'MC Equipamentos e Sistemas'!CF39+'MC Equipamentos e Sistemas'!DM39</f>
        <v>1026.6532744820624</v>
      </c>
      <c r="U37" s="31">
        <f ca="1">'MC Equipamentos e Sistemas'!AZ39+'MC Equipamentos e Sistemas'!CG39+'MC Equipamentos e Sistemas'!DN39</f>
        <v>1026.6532744820624</v>
      </c>
      <c r="V37" s="31">
        <f ca="1">'MC Equipamentos e Sistemas'!BA39+'MC Equipamentos e Sistemas'!CH39+'MC Equipamentos e Sistemas'!DO39</f>
        <v>1026.6532744820624</v>
      </c>
      <c r="W37" s="31">
        <f ca="1">'MC Equipamentos e Sistemas'!BB39+'MC Equipamentos e Sistemas'!CI39+'MC Equipamentos e Sistemas'!DP39</f>
        <v>1026.6532744820624</v>
      </c>
      <c r="X37" s="31">
        <f ca="1">'MC Equipamentos e Sistemas'!BC39+'MC Equipamentos e Sistemas'!CJ39+'MC Equipamentos e Sistemas'!DQ39</f>
        <v>1026.6532744820624</v>
      </c>
      <c r="Y37" s="31">
        <f ca="1">'MC Equipamentos e Sistemas'!BD39+'MC Equipamentos e Sistemas'!CK39+'MC Equipamentos e Sistemas'!DR39</f>
        <v>1026.6532744820624</v>
      </c>
      <c r="Z37" s="31">
        <f ca="1">'MC Equipamentos e Sistemas'!BE39+'MC Equipamentos e Sistemas'!CL39+'MC Equipamentos e Sistemas'!DS39</f>
        <v>1026.6532744820624</v>
      </c>
      <c r="AA37" s="31">
        <f ca="1">'MC Equipamentos e Sistemas'!BF39+'MC Equipamentos e Sistemas'!CM39+'MC Equipamentos e Sistemas'!DT39</f>
        <v>39012.824430318367</v>
      </c>
      <c r="AB37" s="31">
        <f ca="1">'MC Equipamentos e Sistemas'!BG39+'MC Equipamentos e Sistemas'!CN39+'MC Equipamentos e Sistemas'!DU39</f>
        <v>1026.6532744820624</v>
      </c>
      <c r="AC37" s="31">
        <f ca="1">'MC Equipamentos e Sistemas'!BH39+'MC Equipamentos e Sistemas'!CO39+'MC Equipamentos e Sistemas'!DV39</f>
        <v>1026.6532744820624</v>
      </c>
      <c r="AD37" s="31">
        <f ca="1">'MC Equipamentos e Sistemas'!BI39+'MC Equipamentos e Sistemas'!CP39+'MC Equipamentos e Sistemas'!DW39</f>
        <v>1026.6532744820624</v>
      </c>
      <c r="AE37" s="31">
        <f ca="1">'MC Equipamentos e Sistemas'!BJ39+'MC Equipamentos e Sistemas'!CQ39+'MC Equipamentos e Sistemas'!DX39</f>
        <v>1026.6532744820624</v>
      </c>
      <c r="AF37" s="31">
        <f ca="1">'MC Equipamentos e Sistemas'!BK39+'MC Equipamentos e Sistemas'!CR39+'MC Equipamentos e Sistemas'!DY39</f>
        <v>1026.6532744820624</v>
      </c>
      <c r="AG37" s="31">
        <f ca="1">'MC Equipamentos e Sistemas'!BL39+'MC Equipamentos e Sistemas'!CS39+'MC Equipamentos e Sistemas'!DZ39</f>
        <v>1026.6532744820624</v>
      </c>
      <c r="AH37" s="31">
        <f ca="1">'MC Equipamentos e Sistemas'!BM39+'MC Equipamentos e Sistemas'!CT39+'MC Equipamentos e Sistemas'!EA39</f>
        <v>1026.6532744820624</v>
      </c>
      <c r="AI37" s="31">
        <f ca="1">'MC Equipamentos e Sistemas'!BN39+'MC Equipamentos e Sistemas'!CU39+'MC Equipamentos e Sistemas'!EB39</f>
        <v>1026.6532744820624</v>
      </c>
      <c r="AJ37" s="31">
        <f ca="1">'MC Equipamentos e Sistemas'!BO39+'MC Equipamentos e Sistemas'!CV39+'MC Equipamentos e Sistemas'!EC39</f>
        <v>1026.6532744820624</v>
      </c>
    </row>
    <row r="38" spans="2:36" ht="15" customHeight="1" x14ac:dyDescent="0.3">
      <c r="B38" s="2" t="str">
        <f>Cronogramas!B39</f>
        <v>1.3.1.4</v>
      </c>
      <c r="C38" s="3" t="str">
        <f>Cronogramas!C39</f>
        <v>Servidor de Backup</v>
      </c>
      <c r="D38" s="34" t="str">
        <f>'MC Equipamentos e Sistemas'!AI40</f>
        <v>UND</v>
      </c>
      <c r="E38" s="6">
        <f>'MC Equipamentos e Sistemas'!AJ40</f>
        <v>10</v>
      </c>
      <c r="F38" s="134">
        <f>'MC Equipamentos e Sistemas'!AK40</f>
        <v>93865.442238359989</v>
      </c>
      <c r="G38" s="31">
        <f ca="1">'MC Equipamentos e Sistemas'!AL40+'MC Equipamentos e Sistemas'!BS40+'MC Equipamentos e Sistemas'!CZ40</f>
        <v>93865.442238359989</v>
      </c>
      <c r="H38" s="31">
        <f ca="1">'MC Equipamentos e Sistemas'!AM40+'MC Equipamentos e Sistemas'!BT40+'MC Equipamentos e Sistemas'!DA40</f>
        <v>2346.6360559589998</v>
      </c>
      <c r="I38" s="31">
        <f ca="1">'MC Equipamentos e Sistemas'!AN40+'MC Equipamentos e Sistemas'!BU40+'MC Equipamentos e Sistemas'!DB40</f>
        <v>2346.6360559589998</v>
      </c>
      <c r="J38" s="31">
        <f ca="1">'MC Equipamentos e Sistemas'!AO40+'MC Equipamentos e Sistemas'!BV40+'MC Equipamentos e Sistemas'!DC40</f>
        <v>2346.6360559589998</v>
      </c>
      <c r="K38" s="31">
        <f ca="1">'MC Equipamentos e Sistemas'!AP40+'MC Equipamentos e Sistemas'!BW40+'MC Equipamentos e Sistemas'!DD40</f>
        <v>2346.6360559589998</v>
      </c>
      <c r="L38" s="31">
        <f ca="1">'MC Equipamentos e Sistemas'!AQ40+'MC Equipamentos e Sistemas'!BX40+'MC Equipamentos e Sistemas'!DE40</f>
        <v>2346.6360559589998</v>
      </c>
      <c r="M38" s="31">
        <f ca="1">'MC Equipamentos e Sistemas'!AR40+'MC Equipamentos e Sistemas'!BY40+'MC Equipamentos e Sistemas'!DF40</f>
        <v>2346.6360559589998</v>
      </c>
      <c r="N38" s="31">
        <f ca="1">'MC Equipamentos e Sistemas'!AS40+'MC Equipamentos e Sistemas'!BZ40+'MC Equipamentos e Sistemas'!DG40</f>
        <v>2346.6360559589998</v>
      </c>
      <c r="O38" s="31">
        <f ca="1">'MC Equipamentos e Sistemas'!AT40+'MC Equipamentos e Sistemas'!CA40+'MC Equipamentos e Sistemas'!DH40</f>
        <v>2346.6360559589998</v>
      </c>
      <c r="P38" s="31">
        <f ca="1">'MC Equipamentos e Sistemas'!AU40+'MC Equipamentos e Sistemas'!CB40+'MC Equipamentos e Sistemas'!DI40</f>
        <v>2346.6360559589998</v>
      </c>
      <c r="Q38" s="31">
        <f ca="1">'MC Equipamentos e Sistemas'!AV40+'MC Equipamentos e Sistemas'!CC40+'MC Equipamentos e Sistemas'!DJ40</f>
        <v>89172.170126441983</v>
      </c>
      <c r="R38" s="31">
        <f ca="1">'MC Equipamentos e Sistemas'!AW40+'MC Equipamentos e Sistemas'!CD40+'MC Equipamentos e Sistemas'!DK40</f>
        <v>2346.6360559589998</v>
      </c>
      <c r="S38" s="31">
        <f ca="1">'MC Equipamentos e Sistemas'!AX40+'MC Equipamentos e Sistemas'!CE40+'MC Equipamentos e Sistemas'!DL40</f>
        <v>2346.6360559589998</v>
      </c>
      <c r="T38" s="31">
        <f ca="1">'MC Equipamentos e Sistemas'!AY40+'MC Equipamentos e Sistemas'!CF40+'MC Equipamentos e Sistemas'!DM40</f>
        <v>2346.6360559589998</v>
      </c>
      <c r="U38" s="31">
        <f ca="1">'MC Equipamentos e Sistemas'!AZ40+'MC Equipamentos e Sistemas'!CG40+'MC Equipamentos e Sistemas'!DN40</f>
        <v>2346.6360559589998</v>
      </c>
      <c r="V38" s="31">
        <f ca="1">'MC Equipamentos e Sistemas'!BA40+'MC Equipamentos e Sistemas'!CH40+'MC Equipamentos e Sistemas'!DO40</f>
        <v>2346.6360559589998</v>
      </c>
      <c r="W38" s="31">
        <f ca="1">'MC Equipamentos e Sistemas'!BB40+'MC Equipamentos e Sistemas'!CI40+'MC Equipamentos e Sistemas'!DP40</f>
        <v>2346.6360559589998</v>
      </c>
      <c r="X38" s="31">
        <f ca="1">'MC Equipamentos e Sistemas'!BC40+'MC Equipamentos e Sistemas'!CJ40+'MC Equipamentos e Sistemas'!DQ40</f>
        <v>2346.6360559589998</v>
      </c>
      <c r="Y38" s="31">
        <f ca="1">'MC Equipamentos e Sistemas'!BD40+'MC Equipamentos e Sistemas'!CK40+'MC Equipamentos e Sistemas'!DR40</f>
        <v>2346.6360559589998</v>
      </c>
      <c r="Z38" s="31">
        <f ca="1">'MC Equipamentos e Sistemas'!BE40+'MC Equipamentos e Sistemas'!CL40+'MC Equipamentos e Sistemas'!DS40</f>
        <v>2346.6360559589998</v>
      </c>
      <c r="AA38" s="31">
        <f ca="1">'MC Equipamentos e Sistemas'!BF40+'MC Equipamentos e Sistemas'!CM40+'MC Equipamentos e Sistemas'!DT40</f>
        <v>89172.170126441983</v>
      </c>
      <c r="AB38" s="31">
        <f ca="1">'MC Equipamentos e Sistemas'!BG40+'MC Equipamentos e Sistemas'!CN40+'MC Equipamentos e Sistemas'!DU40</f>
        <v>2346.6360559589998</v>
      </c>
      <c r="AC38" s="31">
        <f ca="1">'MC Equipamentos e Sistemas'!BH40+'MC Equipamentos e Sistemas'!CO40+'MC Equipamentos e Sistemas'!DV40</f>
        <v>2346.6360559589998</v>
      </c>
      <c r="AD38" s="31">
        <f ca="1">'MC Equipamentos e Sistemas'!BI40+'MC Equipamentos e Sistemas'!CP40+'MC Equipamentos e Sistemas'!DW40</f>
        <v>2346.6360559589998</v>
      </c>
      <c r="AE38" s="31">
        <f ca="1">'MC Equipamentos e Sistemas'!BJ40+'MC Equipamentos e Sistemas'!CQ40+'MC Equipamentos e Sistemas'!DX40</f>
        <v>2346.6360559589998</v>
      </c>
      <c r="AF38" s="31">
        <f ca="1">'MC Equipamentos e Sistemas'!BK40+'MC Equipamentos e Sistemas'!CR40+'MC Equipamentos e Sistemas'!DY40</f>
        <v>2346.6360559589998</v>
      </c>
      <c r="AG38" s="31">
        <f ca="1">'MC Equipamentos e Sistemas'!BL40+'MC Equipamentos e Sistemas'!CS40+'MC Equipamentos e Sistemas'!DZ40</f>
        <v>2346.6360559589998</v>
      </c>
      <c r="AH38" s="31">
        <f ca="1">'MC Equipamentos e Sistemas'!BM40+'MC Equipamentos e Sistemas'!CT40+'MC Equipamentos e Sistemas'!EA40</f>
        <v>2346.6360559589998</v>
      </c>
      <c r="AI38" s="31">
        <f ca="1">'MC Equipamentos e Sistemas'!BN40+'MC Equipamentos e Sistemas'!CU40+'MC Equipamentos e Sistemas'!EB40</f>
        <v>2346.6360559589998</v>
      </c>
      <c r="AJ38" s="31">
        <f ca="1">'MC Equipamentos e Sistemas'!BO40+'MC Equipamentos e Sistemas'!CV40+'MC Equipamentos e Sistemas'!EC40</f>
        <v>2346.6360559589998</v>
      </c>
    </row>
    <row r="39" spans="2:36" ht="15" customHeight="1" x14ac:dyDescent="0.3">
      <c r="B39" s="2" t="str">
        <f>Cronogramas!B40</f>
        <v>1.3.1.5</v>
      </c>
      <c r="C39" s="3" t="str">
        <f>Cronogramas!C40</f>
        <v>Unidade de Fita para Backup</v>
      </c>
      <c r="D39" s="34" t="str">
        <f>'MC Equipamentos e Sistemas'!AI41</f>
        <v>UND</v>
      </c>
      <c r="E39" s="6">
        <f>'MC Equipamentos e Sistemas'!AJ41</f>
        <v>10</v>
      </c>
      <c r="F39" s="134">
        <f>'MC Equipamentos e Sistemas'!AK41</f>
        <v>562.01933540218056</v>
      </c>
      <c r="G39" s="31">
        <f ca="1">'MC Equipamentos e Sistemas'!AL41+'MC Equipamentos e Sistemas'!BS41+'MC Equipamentos e Sistemas'!CZ41</f>
        <v>562.01933540218056</v>
      </c>
      <c r="H39" s="31">
        <f ca="1">'MC Equipamentos e Sistemas'!AM41+'MC Equipamentos e Sistemas'!BT41+'MC Equipamentos e Sistemas'!DA41</f>
        <v>14.050483385054514</v>
      </c>
      <c r="I39" s="31">
        <f ca="1">'MC Equipamentos e Sistemas'!AN41+'MC Equipamentos e Sistemas'!BU41+'MC Equipamentos e Sistemas'!DB41</f>
        <v>14.050483385054514</v>
      </c>
      <c r="J39" s="31">
        <f ca="1">'MC Equipamentos e Sistemas'!AO41+'MC Equipamentos e Sistemas'!BV41+'MC Equipamentos e Sistemas'!DC41</f>
        <v>14.050483385054514</v>
      </c>
      <c r="K39" s="31">
        <f ca="1">'MC Equipamentos e Sistemas'!AP41+'MC Equipamentos e Sistemas'!BW41+'MC Equipamentos e Sistemas'!DD41</f>
        <v>14.050483385054514</v>
      </c>
      <c r="L39" s="31">
        <f ca="1">'MC Equipamentos e Sistemas'!AQ41+'MC Equipamentos e Sistemas'!BX41+'MC Equipamentos e Sistemas'!DE41</f>
        <v>14.050483385054514</v>
      </c>
      <c r="M39" s="31">
        <f ca="1">'MC Equipamentos e Sistemas'!AR41+'MC Equipamentos e Sistemas'!BY41+'MC Equipamentos e Sistemas'!DF41</f>
        <v>14.050483385054514</v>
      </c>
      <c r="N39" s="31">
        <f ca="1">'MC Equipamentos e Sistemas'!AS41+'MC Equipamentos e Sistemas'!BZ41+'MC Equipamentos e Sistemas'!DG41</f>
        <v>14.050483385054514</v>
      </c>
      <c r="O39" s="31">
        <f ca="1">'MC Equipamentos e Sistemas'!AT41+'MC Equipamentos e Sistemas'!CA41+'MC Equipamentos e Sistemas'!DH41</f>
        <v>14.050483385054514</v>
      </c>
      <c r="P39" s="31">
        <f ca="1">'MC Equipamentos e Sistemas'!AU41+'MC Equipamentos e Sistemas'!CB41+'MC Equipamentos e Sistemas'!DI41</f>
        <v>14.050483385054514</v>
      </c>
      <c r="Q39" s="31">
        <f ca="1">'MC Equipamentos e Sistemas'!AV41+'MC Equipamentos e Sistemas'!CC41+'MC Equipamentos e Sistemas'!DJ41</f>
        <v>533.91836863207152</v>
      </c>
      <c r="R39" s="31">
        <f ca="1">'MC Equipamentos e Sistemas'!AW41+'MC Equipamentos e Sistemas'!CD41+'MC Equipamentos e Sistemas'!DK41</f>
        <v>14.050483385054514</v>
      </c>
      <c r="S39" s="31">
        <f ca="1">'MC Equipamentos e Sistemas'!AX41+'MC Equipamentos e Sistemas'!CE41+'MC Equipamentos e Sistemas'!DL41</f>
        <v>14.050483385054514</v>
      </c>
      <c r="T39" s="31">
        <f ca="1">'MC Equipamentos e Sistemas'!AY41+'MC Equipamentos e Sistemas'!CF41+'MC Equipamentos e Sistemas'!DM41</f>
        <v>14.050483385054514</v>
      </c>
      <c r="U39" s="31">
        <f ca="1">'MC Equipamentos e Sistemas'!AZ41+'MC Equipamentos e Sistemas'!CG41+'MC Equipamentos e Sistemas'!DN41</f>
        <v>14.050483385054514</v>
      </c>
      <c r="V39" s="31">
        <f ca="1">'MC Equipamentos e Sistemas'!BA41+'MC Equipamentos e Sistemas'!CH41+'MC Equipamentos e Sistemas'!DO41</f>
        <v>14.050483385054514</v>
      </c>
      <c r="W39" s="31">
        <f ca="1">'MC Equipamentos e Sistemas'!BB41+'MC Equipamentos e Sistemas'!CI41+'MC Equipamentos e Sistemas'!DP41</f>
        <v>14.050483385054514</v>
      </c>
      <c r="X39" s="31">
        <f ca="1">'MC Equipamentos e Sistemas'!BC41+'MC Equipamentos e Sistemas'!CJ41+'MC Equipamentos e Sistemas'!DQ41</f>
        <v>14.050483385054514</v>
      </c>
      <c r="Y39" s="31">
        <f ca="1">'MC Equipamentos e Sistemas'!BD41+'MC Equipamentos e Sistemas'!CK41+'MC Equipamentos e Sistemas'!DR41</f>
        <v>14.050483385054514</v>
      </c>
      <c r="Z39" s="31">
        <f ca="1">'MC Equipamentos e Sistemas'!BE41+'MC Equipamentos e Sistemas'!CL41+'MC Equipamentos e Sistemas'!DS41</f>
        <v>14.050483385054514</v>
      </c>
      <c r="AA39" s="31">
        <f ca="1">'MC Equipamentos e Sistemas'!BF41+'MC Equipamentos e Sistemas'!CM41+'MC Equipamentos e Sistemas'!DT41</f>
        <v>533.91836863207152</v>
      </c>
      <c r="AB39" s="31">
        <f ca="1">'MC Equipamentos e Sistemas'!BG41+'MC Equipamentos e Sistemas'!CN41+'MC Equipamentos e Sistemas'!DU41</f>
        <v>14.050483385054514</v>
      </c>
      <c r="AC39" s="31">
        <f ca="1">'MC Equipamentos e Sistemas'!BH41+'MC Equipamentos e Sistemas'!CO41+'MC Equipamentos e Sistemas'!DV41</f>
        <v>14.050483385054514</v>
      </c>
      <c r="AD39" s="31">
        <f ca="1">'MC Equipamentos e Sistemas'!BI41+'MC Equipamentos e Sistemas'!CP41+'MC Equipamentos e Sistemas'!DW41</f>
        <v>14.050483385054514</v>
      </c>
      <c r="AE39" s="31">
        <f ca="1">'MC Equipamentos e Sistemas'!BJ41+'MC Equipamentos e Sistemas'!CQ41+'MC Equipamentos e Sistemas'!DX41</f>
        <v>14.050483385054514</v>
      </c>
      <c r="AF39" s="31">
        <f ca="1">'MC Equipamentos e Sistemas'!BK41+'MC Equipamentos e Sistemas'!CR41+'MC Equipamentos e Sistemas'!DY41</f>
        <v>14.050483385054514</v>
      </c>
      <c r="AG39" s="31">
        <f ca="1">'MC Equipamentos e Sistemas'!BL41+'MC Equipamentos e Sistemas'!CS41+'MC Equipamentos e Sistemas'!DZ41</f>
        <v>14.050483385054514</v>
      </c>
      <c r="AH39" s="31">
        <f ca="1">'MC Equipamentos e Sistemas'!BM41+'MC Equipamentos e Sistemas'!CT41+'MC Equipamentos e Sistemas'!EA41</f>
        <v>14.050483385054514</v>
      </c>
      <c r="AI39" s="31">
        <f ca="1">'MC Equipamentos e Sistemas'!BN41+'MC Equipamentos e Sistemas'!CU41+'MC Equipamentos e Sistemas'!EB41</f>
        <v>14.050483385054514</v>
      </c>
      <c r="AJ39" s="31">
        <f ca="1">'MC Equipamentos e Sistemas'!BO41+'MC Equipamentos e Sistemas'!CV41+'MC Equipamentos e Sistemas'!EC41</f>
        <v>14.050483385054514</v>
      </c>
    </row>
    <row r="40" spans="2:36" ht="15" customHeight="1" x14ac:dyDescent="0.3">
      <c r="B40" s="2" t="str">
        <f>Cronogramas!B41</f>
        <v>1.3.1.6</v>
      </c>
      <c r="C40" s="3" t="str">
        <f>Cronogramas!C41</f>
        <v>Computador e Periféricos</v>
      </c>
      <c r="D40" s="34" t="str">
        <f>'MC Equipamentos e Sistemas'!AI42</f>
        <v>CJ</v>
      </c>
      <c r="E40" s="6">
        <f>'MC Equipamentos e Sistemas'!AJ42</f>
        <v>4</v>
      </c>
      <c r="F40" s="134">
        <f>'MC Equipamentos e Sistemas'!AK42</f>
        <v>7101.2838321729923</v>
      </c>
      <c r="G40" s="31">
        <f ca="1">'MC Equipamentos e Sistemas'!AL42+'MC Equipamentos e Sistemas'!BS42+'MC Equipamentos e Sistemas'!CZ42</f>
        <v>42607.70299303795</v>
      </c>
      <c r="H40" s="31">
        <f ca="1">'MC Equipamentos e Sistemas'!AM42+'MC Equipamentos e Sistemas'!BT42+'MC Equipamentos e Sistemas'!DA42</f>
        <v>1065.1925748259489</v>
      </c>
      <c r="I40" s="31">
        <f ca="1">'MC Equipamentos e Sistemas'!AN42+'MC Equipamentos e Sistemas'!BU42+'MC Equipamentos e Sistemas'!DB42</f>
        <v>1065.1925748259489</v>
      </c>
      <c r="J40" s="31">
        <f ca="1">'MC Equipamentos e Sistemas'!AO42+'MC Equipamentos e Sistemas'!BV42+'MC Equipamentos e Sistemas'!DC42</f>
        <v>1065.1925748259489</v>
      </c>
      <c r="K40" s="31">
        <f ca="1">'MC Equipamentos e Sistemas'!AP42+'MC Equipamentos e Sistemas'!BW42+'MC Equipamentos e Sistemas'!DD42</f>
        <v>38346.932693734154</v>
      </c>
      <c r="L40" s="31">
        <f ca="1">'MC Equipamentos e Sistemas'!AQ42+'MC Equipamentos e Sistemas'!BX42+'MC Equipamentos e Sistemas'!DE42</f>
        <v>1065.1925748259489</v>
      </c>
      <c r="M40" s="31">
        <f ca="1">'MC Equipamentos e Sistemas'!AR42+'MC Equipamentos e Sistemas'!BY42+'MC Equipamentos e Sistemas'!DF42</f>
        <v>1065.1925748259489</v>
      </c>
      <c r="N40" s="31">
        <f ca="1">'MC Equipamentos e Sistemas'!AS42+'MC Equipamentos e Sistemas'!BZ42+'MC Equipamentos e Sistemas'!DG42</f>
        <v>1065.1925748259489</v>
      </c>
      <c r="O40" s="31">
        <f ca="1">'MC Equipamentos e Sistemas'!AT42+'MC Equipamentos e Sistemas'!CA42+'MC Equipamentos e Sistemas'!DH42</f>
        <v>38346.932693734154</v>
      </c>
      <c r="P40" s="31">
        <f ca="1">'MC Equipamentos e Sistemas'!AU42+'MC Equipamentos e Sistemas'!CB42+'MC Equipamentos e Sistemas'!DI42</f>
        <v>1065.1925748259489</v>
      </c>
      <c r="Q40" s="31">
        <f ca="1">'MC Equipamentos e Sistemas'!AV42+'MC Equipamentos e Sistemas'!CC42+'MC Equipamentos e Sistemas'!DJ42</f>
        <v>1065.1925748259489</v>
      </c>
      <c r="R40" s="31">
        <f ca="1">'MC Equipamentos e Sistemas'!AW42+'MC Equipamentos e Sistemas'!CD42+'MC Equipamentos e Sistemas'!DK42</f>
        <v>1065.1925748259489</v>
      </c>
      <c r="S40" s="31">
        <f ca="1">'MC Equipamentos e Sistemas'!AX42+'MC Equipamentos e Sistemas'!CE42+'MC Equipamentos e Sistemas'!DL42</f>
        <v>38346.932693734154</v>
      </c>
      <c r="T40" s="31">
        <f ca="1">'MC Equipamentos e Sistemas'!AY42+'MC Equipamentos e Sistemas'!CF42+'MC Equipamentos e Sistemas'!DM42</f>
        <v>1065.1925748259489</v>
      </c>
      <c r="U40" s="31">
        <f ca="1">'MC Equipamentos e Sistemas'!AZ42+'MC Equipamentos e Sistemas'!CG42+'MC Equipamentos e Sistemas'!DN42</f>
        <v>1065.1925748259489</v>
      </c>
      <c r="V40" s="31">
        <f ca="1">'MC Equipamentos e Sistemas'!BA42+'MC Equipamentos e Sistemas'!CH42+'MC Equipamentos e Sistemas'!DO42</f>
        <v>1065.1925748259489</v>
      </c>
      <c r="W40" s="31">
        <f ca="1">'MC Equipamentos e Sistemas'!BB42+'MC Equipamentos e Sistemas'!CI42+'MC Equipamentos e Sistemas'!DP42</f>
        <v>38346.932693734154</v>
      </c>
      <c r="X40" s="31">
        <f ca="1">'MC Equipamentos e Sistemas'!BC42+'MC Equipamentos e Sistemas'!CJ42+'MC Equipamentos e Sistemas'!DQ42</f>
        <v>1065.1925748259489</v>
      </c>
      <c r="Y40" s="31">
        <f ca="1">'MC Equipamentos e Sistemas'!BD42+'MC Equipamentos e Sistemas'!CK42+'MC Equipamentos e Sistemas'!DR42</f>
        <v>1065.1925748259489</v>
      </c>
      <c r="Z40" s="31">
        <f ca="1">'MC Equipamentos e Sistemas'!BE42+'MC Equipamentos e Sistemas'!CL42+'MC Equipamentos e Sistemas'!DS42</f>
        <v>1065.1925748259489</v>
      </c>
      <c r="AA40" s="31">
        <f ca="1">'MC Equipamentos e Sistemas'!BF42+'MC Equipamentos e Sistemas'!CM42+'MC Equipamentos e Sistemas'!DT42</f>
        <v>38346.932693734154</v>
      </c>
      <c r="AB40" s="31">
        <f ca="1">'MC Equipamentos e Sistemas'!BG42+'MC Equipamentos e Sistemas'!CN42+'MC Equipamentos e Sistemas'!DU42</f>
        <v>1065.1925748259489</v>
      </c>
      <c r="AC40" s="31">
        <f ca="1">'MC Equipamentos e Sistemas'!BH42+'MC Equipamentos e Sistemas'!CO42+'MC Equipamentos e Sistemas'!DV42</f>
        <v>1065.1925748259489</v>
      </c>
      <c r="AD40" s="31">
        <f ca="1">'MC Equipamentos e Sistemas'!BI42+'MC Equipamentos e Sistemas'!CP42+'MC Equipamentos e Sistemas'!DW42</f>
        <v>1065.1925748259489</v>
      </c>
      <c r="AE40" s="31">
        <f ca="1">'MC Equipamentos e Sistemas'!BJ42+'MC Equipamentos e Sistemas'!CQ42+'MC Equipamentos e Sistemas'!DX42</f>
        <v>38346.932693734154</v>
      </c>
      <c r="AF40" s="31">
        <f ca="1">'MC Equipamentos e Sistemas'!BK42+'MC Equipamentos e Sistemas'!CR42+'MC Equipamentos e Sistemas'!DY42</f>
        <v>1065.1925748259489</v>
      </c>
      <c r="AG40" s="31">
        <f ca="1">'MC Equipamentos e Sistemas'!BL42+'MC Equipamentos e Sistemas'!CS42+'MC Equipamentos e Sistemas'!DZ42</f>
        <v>1065.1925748259489</v>
      </c>
      <c r="AH40" s="31">
        <f ca="1">'MC Equipamentos e Sistemas'!BM42+'MC Equipamentos e Sistemas'!CT42+'MC Equipamentos e Sistemas'!EA42</f>
        <v>1065.1925748259489</v>
      </c>
      <c r="AI40" s="31">
        <f ca="1">'MC Equipamentos e Sistemas'!BN42+'MC Equipamentos e Sistemas'!CU42+'MC Equipamentos e Sistemas'!EB42</f>
        <v>38346.932693734154</v>
      </c>
      <c r="AJ40" s="31">
        <f ca="1">'MC Equipamentos e Sistemas'!BO42+'MC Equipamentos e Sistemas'!CV42+'MC Equipamentos e Sistemas'!EC42</f>
        <v>1065.1925748259489</v>
      </c>
    </row>
    <row r="41" spans="2:36" ht="15" customHeight="1" x14ac:dyDescent="0.3">
      <c r="B41" s="2" t="str">
        <f>Cronogramas!B42</f>
        <v>1.3.1.7</v>
      </c>
      <c r="C41" s="3" t="str">
        <f>Cronogramas!C42</f>
        <v>Impressora Multifuncional - A4</v>
      </c>
      <c r="D41" s="34" t="str">
        <f>'MC Equipamentos e Sistemas'!AI43</f>
        <v>UND</v>
      </c>
      <c r="E41" s="6">
        <f>'MC Equipamentos e Sistemas'!AJ43</f>
        <v>4</v>
      </c>
      <c r="F41" s="135">
        <f>'MC Equipamentos e Sistemas'!AK43</f>
        <v>2659.5</v>
      </c>
      <c r="G41" s="31">
        <f ca="1">'MC Equipamentos e Sistemas'!AL43+'MC Equipamentos e Sistemas'!BS43+'MC Equipamentos e Sistemas'!CZ43</f>
        <v>5319</v>
      </c>
      <c r="H41" s="31">
        <f ca="1">'MC Equipamentos e Sistemas'!AM43+'MC Equipamentos e Sistemas'!BT43+'MC Equipamentos e Sistemas'!DA43</f>
        <v>132.97499999999999</v>
      </c>
      <c r="I41" s="31">
        <f ca="1">'MC Equipamentos e Sistemas'!AN43+'MC Equipamentos e Sistemas'!BU43+'MC Equipamentos e Sistemas'!DB43</f>
        <v>132.97499999999999</v>
      </c>
      <c r="J41" s="31">
        <f ca="1">'MC Equipamentos e Sistemas'!AO43+'MC Equipamentos e Sistemas'!BV43+'MC Equipamentos e Sistemas'!DC43</f>
        <v>132.97499999999999</v>
      </c>
      <c r="K41" s="31">
        <f ca="1">'MC Equipamentos e Sistemas'!AP43+'MC Equipamentos e Sistemas'!BW43+'MC Equipamentos e Sistemas'!DD43</f>
        <v>4787.1000000000004</v>
      </c>
      <c r="L41" s="31">
        <f ca="1">'MC Equipamentos e Sistemas'!AQ43+'MC Equipamentos e Sistemas'!BX43+'MC Equipamentos e Sistemas'!DE43</f>
        <v>132.97499999999999</v>
      </c>
      <c r="M41" s="31">
        <f ca="1">'MC Equipamentos e Sistemas'!AR43+'MC Equipamentos e Sistemas'!BY43+'MC Equipamentos e Sistemas'!DF43</f>
        <v>132.97499999999999</v>
      </c>
      <c r="N41" s="31">
        <f ca="1">'MC Equipamentos e Sistemas'!AS43+'MC Equipamentos e Sistemas'!BZ43+'MC Equipamentos e Sistemas'!DG43</f>
        <v>132.97499999999999</v>
      </c>
      <c r="O41" s="31">
        <f ca="1">'MC Equipamentos e Sistemas'!AT43+'MC Equipamentos e Sistemas'!CA43+'MC Equipamentos e Sistemas'!DH43</f>
        <v>4787.1000000000004</v>
      </c>
      <c r="P41" s="31">
        <f ca="1">'MC Equipamentos e Sistemas'!AU43+'MC Equipamentos e Sistemas'!CB43+'MC Equipamentos e Sistemas'!DI43</f>
        <v>132.97499999999999</v>
      </c>
      <c r="Q41" s="31">
        <f ca="1">'MC Equipamentos e Sistemas'!AV43+'MC Equipamentos e Sistemas'!CC43+'MC Equipamentos e Sistemas'!DJ43</f>
        <v>132.97499999999999</v>
      </c>
      <c r="R41" s="31">
        <f ca="1">'MC Equipamentos e Sistemas'!AW43+'MC Equipamentos e Sistemas'!CD43+'MC Equipamentos e Sistemas'!DK43</f>
        <v>132.97499999999999</v>
      </c>
      <c r="S41" s="31">
        <f ca="1">'MC Equipamentos e Sistemas'!AX43+'MC Equipamentos e Sistemas'!CE43+'MC Equipamentos e Sistemas'!DL43</f>
        <v>4787.1000000000004</v>
      </c>
      <c r="T41" s="31">
        <f ca="1">'MC Equipamentos e Sistemas'!AY43+'MC Equipamentos e Sistemas'!CF43+'MC Equipamentos e Sistemas'!DM43</f>
        <v>132.97499999999999</v>
      </c>
      <c r="U41" s="31">
        <f ca="1">'MC Equipamentos e Sistemas'!AZ43+'MC Equipamentos e Sistemas'!CG43+'MC Equipamentos e Sistemas'!DN43</f>
        <v>132.97499999999999</v>
      </c>
      <c r="V41" s="31">
        <f ca="1">'MC Equipamentos e Sistemas'!BA43+'MC Equipamentos e Sistemas'!CH43+'MC Equipamentos e Sistemas'!DO43</f>
        <v>132.97499999999999</v>
      </c>
      <c r="W41" s="31">
        <f ca="1">'MC Equipamentos e Sistemas'!BB43+'MC Equipamentos e Sistemas'!CI43+'MC Equipamentos e Sistemas'!DP43</f>
        <v>4787.1000000000004</v>
      </c>
      <c r="X41" s="31">
        <f ca="1">'MC Equipamentos e Sistemas'!BC43+'MC Equipamentos e Sistemas'!CJ43+'MC Equipamentos e Sistemas'!DQ43</f>
        <v>132.97499999999999</v>
      </c>
      <c r="Y41" s="31">
        <f ca="1">'MC Equipamentos e Sistemas'!BD43+'MC Equipamentos e Sistemas'!CK43+'MC Equipamentos e Sistemas'!DR43</f>
        <v>132.97499999999999</v>
      </c>
      <c r="Z41" s="31">
        <f ca="1">'MC Equipamentos e Sistemas'!BE43+'MC Equipamentos e Sistemas'!CL43+'MC Equipamentos e Sistemas'!DS43</f>
        <v>132.97499999999999</v>
      </c>
      <c r="AA41" s="31">
        <f ca="1">'MC Equipamentos e Sistemas'!BF43+'MC Equipamentos e Sistemas'!CM43+'MC Equipamentos e Sistemas'!DT43</f>
        <v>4787.1000000000004</v>
      </c>
      <c r="AB41" s="31">
        <f ca="1">'MC Equipamentos e Sistemas'!BG43+'MC Equipamentos e Sistemas'!CN43+'MC Equipamentos e Sistemas'!DU43</f>
        <v>132.97499999999999</v>
      </c>
      <c r="AC41" s="31">
        <f ca="1">'MC Equipamentos e Sistemas'!BH43+'MC Equipamentos e Sistemas'!CO43+'MC Equipamentos e Sistemas'!DV43</f>
        <v>132.97499999999999</v>
      </c>
      <c r="AD41" s="31">
        <f ca="1">'MC Equipamentos e Sistemas'!BI43+'MC Equipamentos e Sistemas'!CP43+'MC Equipamentos e Sistemas'!DW43</f>
        <v>132.97499999999999</v>
      </c>
      <c r="AE41" s="31">
        <f ca="1">'MC Equipamentos e Sistemas'!BJ43+'MC Equipamentos e Sistemas'!CQ43+'MC Equipamentos e Sistemas'!DX43</f>
        <v>4787.1000000000004</v>
      </c>
      <c r="AF41" s="31">
        <f ca="1">'MC Equipamentos e Sistemas'!BK43+'MC Equipamentos e Sistemas'!CR43+'MC Equipamentos e Sistemas'!DY43</f>
        <v>132.97499999999999</v>
      </c>
      <c r="AG41" s="31">
        <f ca="1">'MC Equipamentos e Sistemas'!BL43+'MC Equipamentos e Sistemas'!CS43+'MC Equipamentos e Sistemas'!DZ43</f>
        <v>132.97499999999999</v>
      </c>
      <c r="AH41" s="31">
        <f ca="1">'MC Equipamentos e Sistemas'!BM43+'MC Equipamentos e Sistemas'!CT43+'MC Equipamentos e Sistemas'!EA43</f>
        <v>132.97499999999999</v>
      </c>
      <c r="AI41" s="31">
        <f ca="1">'MC Equipamentos e Sistemas'!BN43+'MC Equipamentos e Sistemas'!CU43+'MC Equipamentos e Sistemas'!EB43</f>
        <v>4787.1000000000004</v>
      </c>
      <c r="AJ41" s="31">
        <f ca="1">'MC Equipamentos e Sistemas'!BO43+'MC Equipamentos e Sistemas'!CV43+'MC Equipamentos e Sistemas'!EC43</f>
        <v>132.97499999999999</v>
      </c>
    </row>
    <row r="42" spans="2:36" ht="15" customHeight="1" x14ac:dyDescent="0.3">
      <c r="B42" s="98" t="str">
        <f>Cronogramas!B43</f>
        <v>1.3.2</v>
      </c>
      <c r="C42" s="99" t="str">
        <f>Cronogramas!C43</f>
        <v>Programas e Sistemas Operacionais</v>
      </c>
      <c r="D42" s="121">
        <f>'MC Equipamentos e Sistemas'!AI44</f>
        <v>0</v>
      </c>
      <c r="E42" s="113">
        <f>'MC Equipamentos e Sistemas'!AJ44</f>
        <v>0</v>
      </c>
      <c r="F42" s="133"/>
      <c r="G42" s="133">
        <f t="shared" ref="G42:AJ42" ca="1" si="4">SUBTOTAL(9,G43:G46)</f>
        <v>6188454.3031401327</v>
      </c>
      <c r="H42" s="133">
        <f t="shared" ca="1" si="4"/>
        <v>69114.963648767633</v>
      </c>
      <c r="I42" s="133">
        <f t="shared" ca="1" si="4"/>
        <v>69114.963648767633</v>
      </c>
      <c r="J42" s="133">
        <f t="shared" ca="1" si="4"/>
        <v>69114.963648767633</v>
      </c>
      <c r="K42" s="133">
        <f t="shared" ca="1" si="4"/>
        <v>69114.963648767633</v>
      </c>
      <c r="L42" s="133">
        <f t="shared" ca="1" si="4"/>
        <v>69114.963648767633</v>
      </c>
      <c r="M42" s="133">
        <f t="shared" ca="1" si="4"/>
        <v>69114.963648767633</v>
      </c>
      <c r="N42" s="133">
        <f t="shared" ca="1" si="4"/>
        <v>69114.963648767633</v>
      </c>
      <c r="O42" s="133">
        <f t="shared" ca="1" si="4"/>
        <v>69114.963648767633</v>
      </c>
      <c r="P42" s="133">
        <f t="shared" ca="1" si="4"/>
        <v>69114.963648767633</v>
      </c>
      <c r="Q42" s="133">
        <f t="shared" ca="1" si="4"/>
        <v>69114.963648767633</v>
      </c>
      <c r="R42" s="133">
        <f t="shared" ca="1" si="4"/>
        <v>69114.963648767633</v>
      </c>
      <c r="S42" s="133">
        <f t="shared" ca="1" si="4"/>
        <v>69114.963648767633</v>
      </c>
      <c r="T42" s="133">
        <f t="shared" ca="1" si="4"/>
        <v>69114.963648767633</v>
      </c>
      <c r="U42" s="133">
        <f t="shared" ca="1" si="4"/>
        <v>69114.963648767633</v>
      </c>
      <c r="V42" s="133">
        <f t="shared" ca="1" si="4"/>
        <v>69114.963648767633</v>
      </c>
      <c r="W42" s="133">
        <f t="shared" ca="1" si="4"/>
        <v>69114.963648767633</v>
      </c>
      <c r="X42" s="133">
        <f t="shared" ca="1" si="4"/>
        <v>69114.963648767633</v>
      </c>
      <c r="Y42" s="133">
        <f t="shared" ca="1" si="4"/>
        <v>69114.963648767633</v>
      </c>
      <c r="Z42" s="133">
        <f t="shared" ca="1" si="4"/>
        <v>69114.963648767633</v>
      </c>
      <c r="AA42" s="133">
        <f t="shared" ca="1" si="4"/>
        <v>69114.963648767633</v>
      </c>
      <c r="AB42" s="133">
        <f t="shared" ca="1" si="4"/>
        <v>69114.963648767633</v>
      </c>
      <c r="AC42" s="133">
        <f t="shared" ca="1" si="4"/>
        <v>69114.963648767633</v>
      </c>
      <c r="AD42" s="133">
        <f t="shared" ca="1" si="4"/>
        <v>69114.963648767633</v>
      </c>
      <c r="AE42" s="133">
        <f t="shared" ca="1" si="4"/>
        <v>69114.963648767633</v>
      </c>
      <c r="AF42" s="133">
        <f t="shared" ca="1" si="4"/>
        <v>69114.963648767633</v>
      </c>
      <c r="AG42" s="133">
        <f t="shared" ca="1" si="4"/>
        <v>69114.963648767633</v>
      </c>
      <c r="AH42" s="133">
        <f t="shared" ca="1" si="4"/>
        <v>69114.963648767633</v>
      </c>
      <c r="AI42" s="133">
        <f t="shared" ca="1" si="4"/>
        <v>69114.963648767633</v>
      </c>
      <c r="AJ42" s="133">
        <f t="shared" ca="1" si="4"/>
        <v>69114.963648767633</v>
      </c>
    </row>
    <row r="43" spans="2:36" ht="15" customHeight="1" x14ac:dyDescent="0.3">
      <c r="B43" s="2" t="str">
        <f>Cronogramas!B44</f>
        <v>1.3.2.1</v>
      </c>
      <c r="C43" s="3" t="str">
        <f>Cronogramas!C44</f>
        <v>Sistema de Gestão da Operação</v>
      </c>
      <c r="D43" s="34" t="str">
        <f>'MC Equipamentos e Sistemas'!AI45</f>
        <v>CJ</v>
      </c>
      <c r="E43" s="6">
        <f>'MC Equipamentos e Sistemas'!AJ45</f>
        <v>30</v>
      </c>
      <c r="F43" s="134">
        <f>'MC Equipamentos e Sistemas'!AK45</f>
        <v>1621591.8009637024</v>
      </c>
      <c r="G43" s="31">
        <f ca="1">'MC Equipamentos e Sistemas'!AL45+'MC Equipamentos e Sistemas'!BS45+'MC Equipamentos e Sistemas'!CZ45</f>
        <v>1621591.8009637024</v>
      </c>
      <c r="H43" s="31">
        <f ca="1">'MC Equipamentos e Sistemas'!AM45+'MC Equipamentos e Sistemas'!BT45+'MC Equipamentos e Sistemas'!DA45</f>
        <v>24323.877014455535</v>
      </c>
      <c r="I43" s="31">
        <f ca="1">'MC Equipamentos e Sistemas'!AN45+'MC Equipamentos e Sistemas'!BU45+'MC Equipamentos e Sistemas'!DB45</f>
        <v>24323.877014455535</v>
      </c>
      <c r="J43" s="31">
        <f ca="1">'MC Equipamentos e Sistemas'!AO45+'MC Equipamentos e Sistemas'!BV45+'MC Equipamentos e Sistemas'!DC45</f>
        <v>24323.877014455535</v>
      </c>
      <c r="K43" s="31">
        <f ca="1">'MC Equipamentos e Sistemas'!AP45+'MC Equipamentos e Sistemas'!BW45+'MC Equipamentos e Sistemas'!DD45</f>
        <v>24323.877014455535</v>
      </c>
      <c r="L43" s="31">
        <f ca="1">'MC Equipamentos e Sistemas'!AQ45+'MC Equipamentos e Sistemas'!BX45+'MC Equipamentos e Sistemas'!DE45</f>
        <v>24323.877014455535</v>
      </c>
      <c r="M43" s="31">
        <f ca="1">'MC Equipamentos e Sistemas'!AR45+'MC Equipamentos e Sistemas'!BY45+'MC Equipamentos e Sistemas'!DF45</f>
        <v>24323.877014455535</v>
      </c>
      <c r="N43" s="31">
        <f ca="1">'MC Equipamentos e Sistemas'!AS45+'MC Equipamentos e Sistemas'!BZ45+'MC Equipamentos e Sistemas'!DG45</f>
        <v>24323.877014455535</v>
      </c>
      <c r="O43" s="31">
        <f ca="1">'MC Equipamentos e Sistemas'!AT45+'MC Equipamentos e Sistemas'!CA45+'MC Equipamentos e Sistemas'!DH45</f>
        <v>24323.877014455535</v>
      </c>
      <c r="P43" s="31">
        <f ca="1">'MC Equipamentos e Sistemas'!AU45+'MC Equipamentos e Sistemas'!CB45+'MC Equipamentos e Sistemas'!DI45</f>
        <v>24323.877014455535</v>
      </c>
      <c r="Q43" s="31">
        <f ca="1">'MC Equipamentos e Sistemas'!AV45+'MC Equipamentos e Sistemas'!CC45+'MC Equipamentos e Sistemas'!DJ45</f>
        <v>24323.877014455535</v>
      </c>
      <c r="R43" s="31">
        <f ca="1">'MC Equipamentos e Sistemas'!AW45+'MC Equipamentos e Sistemas'!CD45+'MC Equipamentos e Sistemas'!DK45</f>
        <v>24323.877014455535</v>
      </c>
      <c r="S43" s="31">
        <f ca="1">'MC Equipamentos e Sistemas'!AX45+'MC Equipamentos e Sistemas'!CE45+'MC Equipamentos e Sistemas'!DL45</f>
        <v>24323.877014455535</v>
      </c>
      <c r="T43" s="31">
        <f ca="1">'MC Equipamentos e Sistemas'!AY45+'MC Equipamentos e Sistemas'!CF45+'MC Equipamentos e Sistemas'!DM45</f>
        <v>24323.877014455535</v>
      </c>
      <c r="U43" s="31">
        <f ca="1">'MC Equipamentos e Sistemas'!AZ45+'MC Equipamentos e Sistemas'!CG45+'MC Equipamentos e Sistemas'!DN45</f>
        <v>24323.877014455535</v>
      </c>
      <c r="V43" s="31">
        <f ca="1">'MC Equipamentos e Sistemas'!BA45+'MC Equipamentos e Sistemas'!CH45+'MC Equipamentos e Sistemas'!DO45</f>
        <v>24323.877014455535</v>
      </c>
      <c r="W43" s="31">
        <f ca="1">'MC Equipamentos e Sistemas'!BB45+'MC Equipamentos e Sistemas'!CI45+'MC Equipamentos e Sistemas'!DP45</f>
        <v>24323.877014455535</v>
      </c>
      <c r="X43" s="31">
        <f ca="1">'MC Equipamentos e Sistemas'!BC45+'MC Equipamentos e Sistemas'!CJ45+'MC Equipamentos e Sistemas'!DQ45</f>
        <v>24323.877014455535</v>
      </c>
      <c r="Y43" s="31">
        <f ca="1">'MC Equipamentos e Sistemas'!BD45+'MC Equipamentos e Sistemas'!CK45+'MC Equipamentos e Sistemas'!DR45</f>
        <v>24323.877014455535</v>
      </c>
      <c r="Z43" s="31">
        <f ca="1">'MC Equipamentos e Sistemas'!BE45+'MC Equipamentos e Sistemas'!CL45+'MC Equipamentos e Sistemas'!DS45</f>
        <v>24323.877014455535</v>
      </c>
      <c r="AA43" s="31">
        <f ca="1">'MC Equipamentos e Sistemas'!BF45+'MC Equipamentos e Sistemas'!CM45+'MC Equipamentos e Sistemas'!DT45</f>
        <v>24323.877014455535</v>
      </c>
      <c r="AB43" s="31">
        <f ca="1">'MC Equipamentos e Sistemas'!BG45+'MC Equipamentos e Sistemas'!CN45+'MC Equipamentos e Sistemas'!DU45</f>
        <v>24323.877014455535</v>
      </c>
      <c r="AC43" s="31">
        <f ca="1">'MC Equipamentos e Sistemas'!BH45+'MC Equipamentos e Sistemas'!CO45+'MC Equipamentos e Sistemas'!DV45</f>
        <v>24323.877014455535</v>
      </c>
      <c r="AD43" s="31">
        <f ca="1">'MC Equipamentos e Sistemas'!BI45+'MC Equipamentos e Sistemas'!CP45+'MC Equipamentos e Sistemas'!DW45</f>
        <v>24323.877014455535</v>
      </c>
      <c r="AE43" s="31">
        <f ca="1">'MC Equipamentos e Sistemas'!BJ45+'MC Equipamentos e Sistemas'!CQ45+'MC Equipamentos e Sistemas'!DX45</f>
        <v>24323.877014455535</v>
      </c>
      <c r="AF43" s="31">
        <f ca="1">'MC Equipamentos e Sistemas'!BK45+'MC Equipamentos e Sistemas'!CR45+'MC Equipamentos e Sistemas'!DY45</f>
        <v>24323.877014455535</v>
      </c>
      <c r="AG43" s="31">
        <f ca="1">'MC Equipamentos e Sistemas'!BL45+'MC Equipamentos e Sistemas'!CS45+'MC Equipamentos e Sistemas'!DZ45</f>
        <v>24323.877014455535</v>
      </c>
      <c r="AH43" s="31">
        <f ca="1">'MC Equipamentos e Sistemas'!BM45+'MC Equipamentos e Sistemas'!CT45+'MC Equipamentos e Sistemas'!EA45</f>
        <v>24323.877014455535</v>
      </c>
      <c r="AI43" s="31">
        <f ca="1">'MC Equipamentos e Sistemas'!BN45+'MC Equipamentos e Sistemas'!CU45+'MC Equipamentos e Sistemas'!EB45</f>
        <v>24323.877014455535</v>
      </c>
      <c r="AJ43" s="31">
        <f ca="1">'MC Equipamentos e Sistemas'!BO45+'MC Equipamentos e Sistemas'!CV45+'MC Equipamentos e Sistemas'!EC45</f>
        <v>24323.877014455535</v>
      </c>
    </row>
    <row r="44" spans="2:36" ht="15" customHeight="1" x14ac:dyDescent="0.3">
      <c r="B44" s="2" t="str">
        <f>Cronogramas!B45</f>
        <v>1.3.2.2</v>
      </c>
      <c r="C44" s="3" t="str">
        <f>Cronogramas!C45</f>
        <v>SIG - Sistema de Informações Georreferenciadas</v>
      </c>
      <c r="D44" s="34" t="str">
        <f>'MC Equipamentos e Sistemas'!AI46</f>
        <v>CJ</v>
      </c>
      <c r="E44" s="6">
        <f>'MC Equipamentos e Sistemas'!AJ46</f>
        <v>30</v>
      </c>
      <c r="F44" s="134">
        <f>'MC Equipamentos e Sistemas'!AK46</f>
        <v>2195677.4123429949</v>
      </c>
      <c r="G44" s="31">
        <f ca="1">'MC Equipamentos e Sistemas'!AL46+'MC Equipamentos e Sistemas'!BS46+'MC Equipamentos e Sistemas'!CZ46</f>
        <v>2195677.4123429949</v>
      </c>
      <c r="H44" s="31">
        <f ca="1">'MC Equipamentos e Sistemas'!AM46+'MC Equipamentos e Sistemas'!BT46+'MC Equipamentos e Sistemas'!DA46</f>
        <v>32935.16118514492</v>
      </c>
      <c r="I44" s="31">
        <f ca="1">'MC Equipamentos e Sistemas'!AN46+'MC Equipamentos e Sistemas'!BU46+'MC Equipamentos e Sistemas'!DB46</f>
        <v>32935.16118514492</v>
      </c>
      <c r="J44" s="31">
        <f ca="1">'MC Equipamentos e Sistemas'!AO46+'MC Equipamentos e Sistemas'!BV46+'MC Equipamentos e Sistemas'!DC46</f>
        <v>32935.16118514492</v>
      </c>
      <c r="K44" s="31">
        <f ca="1">'MC Equipamentos e Sistemas'!AP46+'MC Equipamentos e Sistemas'!BW46+'MC Equipamentos e Sistemas'!DD46</f>
        <v>32935.16118514492</v>
      </c>
      <c r="L44" s="31">
        <f ca="1">'MC Equipamentos e Sistemas'!AQ46+'MC Equipamentos e Sistemas'!BX46+'MC Equipamentos e Sistemas'!DE46</f>
        <v>32935.16118514492</v>
      </c>
      <c r="M44" s="31">
        <f ca="1">'MC Equipamentos e Sistemas'!AR46+'MC Equipamentos e Sistemas'!BY46+'MC Equipamentos e Sistemas'!DF46</f>
        <v>32935.16118514492</v>
      </c>
      <c r="N44" s="31">
        <f ca="1">'MC Equipamentos e Sistemas'!AS46+'MC Equipamentos e Sistemas'!BZ46+'MC Equipamentos e Sistemas'!DG46</f>
        <v>32935.16118514492</v>
      </c>
      <c r="O44" s="31">
        <f ca="1">'MC Equipamentos e Sistemas'!AT46+'MC Equipamentos e Sistemas'!CA46+'MC Equipamentos e Sistemas'!DH46</f>
        <v>32935.16118514492</v>
      </c>
      <c r="P44" s="31">
        <f ca="1">'MC Equipamentos e Sistemas'!AU46+'MC Equipamentos e Sistemas'!CB46+'MC Equipamentos e Sistemas'!DI46</f>
        <v>32935.16118514492</v>
      </c>
      <c r="Q44" s="31">
        <f ca="1">'MC Equipamentos e Sistemas'!AV46+'MC Equipamentos e Sistemas'!CC46+'MC Equipamentos e Sistemas'!DJ46</f>
        <v>32935.16118514492</v>
      </c>
      <c r="R44" s="31">
        <f ca="1">'MC Equipamentos e Sistemas'!AW46+'MC Equipamentos e Sistemas'!CD46+'MC Equipamentos e Sistemas'!DK46</f>
        <v>32935.16118514492</v>
      </c>
      <c r="S44" s="31">
        <f ca="1">'MC Equipamentos e Sistemas'!AX46+'MC Equipamentos e Sistemas'!CE46+'MC Equipamentos e Sistemas'!DL46</f>
        <v>32935.16118514492</v>
      </c>
      <c r="T44" s="31">
        <f ca="1">'MC Equipamentos e Sistemas'!AY46+'MC Equipamentos e Sistemas'!CF46+'MC Equipamentos e Sistemas'!DM46</f>
        <v>32935.16118514492</v>
      </c>
      <c r="U44" s="31">
        <f ca="1">'MC Equipamentos e Sistemas'!AZ46+'MC Equipamentos e Sistemas'!CG46+'MC Equipamentos e Sistemas'!DN46</f>
        <v>32935.16118514492</v>
      </c>
      <c r="V44" s="31">
        <f ca="1">'MC Equipamentos e Sistemas'!BA46+'MC Equipamentos e Sistemas'!CH46+'MC Equipamentos e Sistemas'!DO46</f>
        <v>32935.16118514492</v>
      </c>
      <c r="W44" s="31">
        <f ca="1">'MC Equipamentos e Sistemas'!BB46+'MC Equipamentos e Sistemas'!CI46+'MC Equipamentos e Sistemas'!DP46</f>
        <v>32935.16118514492</v>
      </c>
      <c r="X44" s="31">
        <f ca="1">'MC Equipamentos e Sistemas'!BC46+'MC Equipamentos e Sistemas'!CJ46+'MC Equipamentos e Sistemas'!DQ46</f>
        <v>32935.16118514492</v>
      </c>
      <c r="Y44" s="31">
        <f ca="1">'MC Equipamentos e Sistemas'!BD46+'MC Equipamentos e Sistemas'!CK46+'MC Equipamentos e Sistemas'!DR46</f>
        <v>32935.16118514492</v>
      </c>
      <c r="Z44" s="31">
        <f ca="1">'MC Equipamentos e Sistemas'!BE46+'MC Equipamentos e Sistemas'!CL46+'MC Equipamentos e Sistemas'!DS46</f>
        <v>32935.16118514492</v>
      </c>
      <c r="AA44" s="31">
        <f ca="1">'MC Equipamentos e Sistemas'!BF46+'MC Equipamentos e Sistemas'!CM46+'MC Equipamentos e Sistemas'!DT46</f>
        <v>32935.16118514492</v>
      </c>
      <c r="AB44" s="31">
        <f ca="1">'MC Equipamentos e Sistemas'!BG46+'MC Equipamentos e Sistemas'!CN46+'MC Equipamentos e Sistemas'!DU46</f>
        <v>32935.16118514492</v>
      </c>
      <c r="AC44" s="31">
        <f ca="1">'MC Equipamentos e Sistemas'!BH46+'MC Equipamentos e Sistemas'!CO46+'MC Equipamentos e Sistemas'!DV46</f>
        <v>32935.16118514492</v>
      </c>
      <c r="AD44" s="31">
        <f ca="1">'MC Equipamentos e Sistemas'!BI46+'MC Equipamentos e Sistemas'!CP46+'MC Equipamentos e Sistemas'!DW46</f>
        <v>32935.16118514492</v>
      </c>
      <c r="AE44" s="31">
        <f ca="1">'MC Equipamentos e Sistemas'!BJ46+'MC Equipamentos e Sistemas'!CQ46+'MC Equipamentos e Sistemas'!DX46</f>
        <v>32935.16118514492</v>
      </c>
      <c r="AF44" s="31">
        <f ca="1">'MC Equipamentos e Sistemas'!BK46+'MC Equipamentos e Sistemas'!CR46+'MC Equipamentos e Sistemas'!DY46</f>
        <v>32935.16118514492</v>
      </c>
      <c r="AG44" s="31">
        <f ca="1">'MC Equipamentos e Sistemas'!BL46+'MC Equipamentos e Sistemas'!CS46+'MC Equipamentos e Sistemas'!DZ46</f>
        <v>32935.16118514492</v>
      </c>
      <c r="AH44" s="31">
        <f ca="1">'MC Equipamentos e Sistemas'!BM46+'MC Equipamentos e Sistemas'!CT46+'MC Equipamentos e Sistemas'!EA46</f>
        <v>32935.16118514492</v>
      </c>
      <c r="AI44" s="31">
        <f ca="1">'MC Equipamentos e Sistemas'!BN46+'MC Equipamentos e Sistemas'!CU46+'MC Equipamentos e Sistemas'!EB46</f>
        <v>32935.16118514492</v>
      </c>
      <c r="AJ44" s="31">
        <f ca="1">'MC Equipamentos e Sistemas'!BO46+'MC Equipamentos e Sistemas'!CV46+'MC Equipamentos e Sistemas'!EC46</f>
        <v>32935.16118514492</v>
      </c>
    </row>
    <row r="45" spans="2:36" ht="15" customHeight="1" x14ac:dyDescent="0.3">
      <c r="B45" s="2" t="str">
        <f>Cronogramas!B46</f>
        <v>1.3.2.3</v>
      </c>
      <c r="C45" s="3" t="str">
        <f>Cronogramas!C46</f>
        <v>Sistema 0800</v>
      </c>
      <c r="D45" s="34" t="str">
        <f>'MC Equipamentos e Sistemas'!AI47</f>
        <v>CJ</v>
      </c>
      <c r="E45" s="6">
        <f>'MC Equipamentos e Sistemas'!AJ47</f>
        <v>30</v>
      </c>
      <c r="F45" s="134">
        <f>'MC Equipamentos e Sistemas'!AK47</f>
        <v>2116419.962588835</v>
      </c>
      <c r="G45" s="31">
        <f ca="1">'MC Equipamentos e Sistemas'!AL47+'MC Equipamentos e Sistemas'!BS47+'MC Equipamentos e Sistemas'!CZ47</f>
        <v>2116419.962588835</v>
      </c>
      <c r="H45" s="31">
        <f ca="1">'MC Equipamentos e Sistemas'!AM47+'MC Equipamentos e Sistemas'!BT47+'MC Equipamentos e Sistemas'!DA47</f>
        <v>10582.099812944176</v>
      </c>
      <c r="I45" s="31">
        <f ca="1">'MC Equipamentos e Sistemas'!AN47+'MC Equipamentos e Sistemas'!BU47+'MC Equipamentos e Sistemas'!DB47</f>
        <v>10582.099812944176</v>
      </c>
      <c r="J45" s="31">
        <f ca="1">'MC Equipamentos e Sistemas'!AO47+'MC Equipamentos e Sistemas'!BV47+'MC Equipamentos e Sistemas'!DC47</f>
        <v>10582.099812944176</v>
      </c>
      <c r="K45" s="31">
        <f ca="1">'MC Equipamentos e Sistemas'!AP47+'MC Equipamentos e Sistemas'!BW47+'MC Equipamentos e Sistemas'!DD47</f>
        <v>10582.099812944176</v>
      </c>
      <c r="L45" s="31">
        <f ca="1">'MC Equipamentos e Sistemas'!AQ47+'MC Equipamentos e Sistemas'!BX47+'MC Equipamentos e Sistemas'!DE47</f>
        <v>10582.099812944176</v>
      </c>
      <c r="M45" s="31">
        <f ca="1">'MC Equipamentos e Sistemas'!AR47+'MC Equipamentos e Sistemas'!BY47+'MC Equipamentos e Sistemas'!DF47</f>
        <v>10582.099812944176</v>
      </c>
      <c r="N45" s="31">
        <f ca="1">'MC Equipamentos e Sistemas'!AS47+'MC Equipamentos e Sistemas'!BZ47+'MC Equipamentos e Sistemas'!DG47</f>
        <v>10582.099812944176</v>
      </c>
      <c r="O45" s="31">
        <f ca="1">'MC Equipamentos e Sistemas'!AT47+'MC Equipamentos e Sistemas'!CA47+'MC Equipamentos e Sistemas'!DH47</f>
        <v>10582.099812944176</v>
      </c>
      <c r="P45" s="31">
        <f ca="1">'MC Equipamentos e Sistemas'!AU47+'MC Equipamentos e Sistemas'!CB47+'MC Equipamentos e Sistemas'!DI47</f>
        <v>10582.099812944176</v>
      </c>
      <c r="Q45" s="31">
        <f ca="1">'MC Equipamentos e Sistemas'!AV47+'MC Equipamentos e Sistemas'!CC47+'MC Equipamentos e Sistemas'!DJ47</f>
        <v>10582.099812944176</v>
      </c>
      <c r="R45" s="31">
        <f ca="1">'MC Equipamentos e Sistemas'!AW47+'MC Equipamentos e Sistemas'!CD47+'MC Equipamentos e Sistemas'!DK47</f>
        <v>10582.099812944176</v>
      </c>
      <c r="S45" s="31">
        <f ca="1">'MC Equipamentos e Sistemas'!AX47+'MC Equipamentos e Sistemas'!CE47+'MC Equipamentos e Sistemas'!DL47</f>
        <v>10582.099812944176</v>
      </c>
      <c r="T45" s="31">
        <f ca="1">'MC Equipamentos e Sistemas'!AY47+'MC Equipamentos e Sistemas'!CF47+'MC Equipamentos e Sistemas'!DM47</f>
        <v>10582.099812944176</v>
      </c>
      <c r="U45" s="31">
        <f ca="1">'MC Equipamentos e Sistemas'!AZ47+'MC Equipamentos e Sistemas'!CG47+'MC Equipamentos e Sistemas'!DN47</f>
        <v>10582.099812944176</v>
      </c>
      <c r="V45" s="31">
        <f ca="1">'MC Equipamentos e Sistemas'!BA47+'MC Equipamentos e Sistemas'!CH47+'MC Equipamentos e Sistemas'!DO47</f>
        <v>10582.099812944176</v>
      </c>
      <c r="W45" s="31">
        <f ca="1">'MC Equipamentos e Sistemas'!BB47+'MC Equipamentos e Sistemas'!CI47+'MC Equipamentos e Sistemas'!DP47</f>
        <v>10582.099812944176</v>
      </c>
      <c r="X45" s="31">
        <f ca="1">'MC Equipamentos e Sistemas'!BC47+'MC Equipamentos e Sistemas'!CJ47+'MC Equipamentos e Sistemas'!DQ47</f>
        <v>10582.099812944176</v>
      </c>
      <c r="Y45" s="31">
        <f ca="1">'MC Equipamentos e Sistemas'!BD47+'MC Equipamentos e Sistemas'!CK47+'MC Equipamentos e Sistemas'!DR47</f>
        <v>10582.099812944176</v>
      </c>
      <c r="Z45" s="31">
        <f ca="1">'MC Equipamentos e Sistemas'!BE47+'MC Equipamentos e Sistemas'!CL47+'MC Equipamentos e Sistemas'!DS47</f>
        <v>10582.099812944176</v>
      </c>
      <c r="AA45" s="31">
        <f ca="1">'MC Equipamentos e Sistemas'!BF47+'MC Equipamentos e Sistemas'!CM47+'MC Equipamentos e Sistemas'!DT47</f>
        <v>10582.099812944176</v>
      </c>
      <c r="AB45" s="31">
        <f ca="1">'MC Equipamentos e Sistemas'!BG47+'MC Equipamentos e Sistemas'!CN47+'MC Equipamentos e Sistemas'!DU47</f>
        <v>10582.099812944176</v>
      </c>
      <c r="AC45" s="31">
        <f ca="1">'MC Equipamentos e Sistemas'!BH47+'MC Equipamentos e Sistemas'!CO47+'MC Equipamentos e Sistemas'!DV47</f>
        <v>10582.099812944176</v>
      </c>
      <c r="AD45" s="31">
        <f ca="1">'MC Equipamentos e Sistemas'!BI47+'MC Equipamentos e Sistemas'!CP47+'MC Equipamentos e Sistemas'!DW47</f>
        <v>10582.099812944176</v>
      </c>
      <c r="AE45" s="31">
        <f ca="1">'MC Equipamentos e Sistemas'!BJ47+'MC Equipamentos e Sistemas'!CQ47+'MC Equipamentos e Sistemas'!DX47</f>
        <v>10582.099812944176</v>
      </c>
      <c r="AF45" s="31">
        <f ca="1">'MC Equipamentos e Sistemas'!BK47+'MC Equipamentos e Sistemas'!CR47+'MC Equipamentos e Sistemas'!DY47</f>
        <v>10582.099812944176</v>
      </c>
      <c r="AG45" s="31">
        <f ca="1">'MC Equipamentos e Sistemas'!BL47+'MC Equipamentos e Sistemas'!CS47+'MC Equipamentos e Sistemas'!DZ47</f>
        <v>10582.099812944176</v>
      </c>
      <c r="AH45" s="31">
        <f ca="1">'MC Equipamentos e Sistemas'!BM47+'MC Equipamentos e Sistemas'!CT47+'MC Equipamentos e Sistemas'!EA47</f>
        <v>10582.099812944176</v>
      </c>
      <c r="AI45" s="31">
        <f ca="1">'MC Equipamentos e Sistemas'!BN47+'MC Equipamentos e Sistemas'!CU47+'MC Equipamentos e Sistemas'!EB47</f>
        <v>10582.099812944176</v>
      </c>
      <c r="AJ45" s="31">
        <f ca="1">'MC Equipamentos e Sistemas'!BO47+'MC Equipamentos e Sistemas'!CV47+'MC Equipamentos e Sistemas'!EC47</f>
        <v>10582.099812944176</v>
      </c>
    </row>
    <row r="46" spans="2:36" ht="15" customHeight="1" x14ac:dyDescent="0.3">
      <c r="B46" s="2" t="str">
        <f>Cronogramas!B47</f>
        <v>1.3.2.4</v>
      </c>
      <c r="C46" s="3" t="str">
        <f>Cronogramas!C47</f>
        <v>Sistema de Comunicação com os Usuários</v>
      </c>
      <c r="D46" s="34" t="str">
        <f>'MC Equipamentos e Sistemas'!AI48</f>
        <v>CJ</v>
      </c>
      <c r="E46" s="6">
        <f>'MC Equipamentos e Sistemas'!AJ48</f>
        <v>30</v>
      </c>
      <c r="F46" s="134">
        <f>'MC Equipamentos e Sistemas'!AK48</f>
        <v>254765.12724460001</v>
      </c>
      <c r="G46" s="31">
        <f ca="1">'MC Equipamentos e Sistemas'!AL48+'MC Equipamentos e Sistemas'!BS48+'MC Equipamentos e Sistemas'!CZ48</f>
        <v>254765.12724460001</v>
      </c>
      <c r="H46" s="31">
        <f ca="1">'MC Equipamentos e Sistemas'!AM48+'MC Equipamentos e Sistemas'!BT48+'MC Equipamentos e Sistemas'!DA48</f>
        <v>1273.8256362230002</v>
      </c>
      <c r="I46" s="31">
        <f ca="1">'MC Equipamentos e Sistemas'!AN48+'MC Equipamentos e Sistemas'!BU48+'MC Equipamentos e Sistemas'!DB48</f>
        <v>1273.8256362230002</v>
      </c>
      <c r="J46" s="31">
        <f ca="1">'MC Equipamentos e Sistemas'!AO48+'MC Equipamentos e Sistemas'!BV48+'MC Equipamentos e Sistemas'!DC48</f>
        <v>1273.8256362230002</v>
      </c>
      <c r="K46" s="31">
        <f ca="1">'MC Equipamentos e Sistemas'!AP48+'MC Equipamentos e Sistemas'!BW48+'MC Equipamentos e Sistemas'!DD48</f>
        <v>1273.8256362230002</v>
      </c>
      <c r="L46" s="31">
        <f ca="1">'MC Equipamentos e Sistemas'!AQ48+'MC Equipamentos e Sistemas'!BX48+'MC Equipamentos e Sistemas'!DE48</f>
        <v>1273.8256362230002</v>
      </c>
      <c r="M46" s="31">
        <f ca="1">'MC Equipamentos e Sistemas'!AR48+'MC Equipamentos e Sistemas'!BY48+'MC Equipamentos e Sistemas'!DF48</f>
        <v>1273.8256362230002</v>
      </c>
      <c r="N46" s="31">
        <f ca="1">'MC Equipamentos e Sistemas'!AS48+'MC Equipamentos e Sistemas'!BZ48+'MC Equipamentos e Sistemas'!DG48</f>
        <v>1273.8256362230002</v>
      </c>
      <c r="O46" s="31">
        <f ca="1">'MC Equipamentos e Sistemas'!AT48+'MC Equipamentos e Sistemas'!CA48+'MC Equipamentos e Sistemas'!DH48</f>
        <v>1273.8256362230002</v>
      </c>
      <c r="P46" s="31">
        <f ca="1">'MC Equipamentos e Sistemas'!AU48+'MC Equipamentos e Sistemas'!CB48+'MC Equipamentos e Sistemas'!DI48</f>
        <v>1273.8256362230002</v>
      </c>
      <c r="Q46" s="31">
        <f ca="1">'MC Equipamentos e Sistemas'!AV48+'MC Equipamentos e Sistemas'!CC48+'MC Equipamentos e Sistemas'!DJ48</f>
        <v>1273.8256362230002</v>
      </c>
      <c r="R46" s="31">
        <f ca="1">'MC Equipamentos e Sistemas'!AW48+'MC Equipamentos e Sistemas'!CD48+'MC Equipamentos e Sistemas'!DK48</f>
        <v>1273.8256362230002</v>
      </c>
      <c r="S46" s="31">
        <f ca="1">'MC Equipamentos e Sistemas'!AX48+'MC Equipamentos e Sistemas'!CE48+'MC Equipamentos e Sistemas'!DL48</f>
        <v>1273.8256362230002</v>
      </c>
      <c r="T46" s="31">
        <f ca="1">'MC Equipamentos e Sistemas'!AY48+'MC Equipamentos e Sistemas'!CF48+'MC Equipamentos e Sistemas'!DM48</f>
        <v>1273.8256362230002</v>
      </c>
      <c r="U46" s="31">
        <f ca="1">'MC Equipamentos e Sistemas'!AZ48+'MC Equipamentos e Sistemas'!CG48+'MC Equipamentos e Sistemas'!DN48</f>
        <v>1273.8256362230002</v>
      </c>
      <c r="V46" s="31">
        <f ca="1">'MC Equipamentos e Sistemas'!BA48+'MC Equipamentos e Sistemas'!CH48+'MC Equipamentos e Sistemas'!DO48</f>
        <v>1273.8256362230002</v>
      </c>
      <c r="W46" s="31">
        <f ca="1">'MC Equipamentos e Sistemas'!BB48+'MC Equipamentos e Sistemas'!CI48+'MC Equipamentos e Sistemas'!DP48</f>
        <v>1273.8256362230002</v>
      </c>
      <c r="X46" s="31">
        <f ca="1">'MC Equipamentos e Sistemas'!BC48+'MC Equipamentos e Sistemas'!CJ48+'MC Equipamentos e Sistemas'!DQ48</f>
        <v>1273.8256362230002</v>
      </c>
      <c r="Y46" s="31">
        <f ca="1">'MC Equipamentos e Sistemas'!BD48+'MC Equipamentos e Sistemas'!CK48+'MC Equipamentos e Sistemas'!DR48</f>
        <v>1273.8256362230002</v>
      </c>
      <c r="Z46" s="31">
        <f ca="1">'MC Equipamentos e Sistemas'!BE48+'MC Equipamentos e Sistemas'!CL48+'MC Equipamentos e Sistemas'!DS48</f>
        <v>1273.8256362230002</v>
      </c>
      <c r="AA46" s="31">
        <f ca="1">'MC Equipamentos e Sistemas'!BF48+'MC Equipamentos e Sistemas'!CM48+'MC Equipamentos e Sistemas'!DT48</f>
        <v>1273.8256362230002</v>
      </c>
      <c r="AB46" s="31">
        <f ca="1">'MC Equipamentos e Sistemas'!BG48+'MC Equipamentos e Sistemas'!CN48+'MC Equipamentos e Sistemas'!DU48</f>
        <v>1273.8256362230002</v>
      </c>
      <c r="AC46" s="31">
        <f ca="1">'MC Equipamentos e Sistemas'!BH48+'MC Equipamentos e Sistemas'!CO48+'MC Equipamentos e Sistemas'!DV48</f>
        <v>1273.8256362230002</v>
      </c>
      <c r="AD46" s="31">
        <f ca="1">'MC Equipamentos e Sistemas'!BI48+'MC Equipamentos e Sistemas'!CP48+'MC Equipamentos e Sistemas'!DW48</f>
        <v>1273.8256362230002</v>
      </c>
      <c r="AE46" s="31">
        <f ca="1">'MC Equipamentos e Sistemas'!BJ48+'MC Equipamentos e Sistemas'!CQ48+'MC Equipamentos e Sistemas'!DX48</f>
        <v>1273.8256362230002</v>
      </c>
      <c r="AF46" s="31">
        <f ca="1">'MC Equipamentos e Sistemas'!BK48+'MC Equipamentos e Sistemas'!CR48+'MC Equipamentos e Sistemas'!DY48</f>
        <v>1273.8256362230002</v>
      </c>
      <c r="AG46" s="31">
        <f ca="1">'MC Equipamentos e Sistemas'!BL48+'MC Equipamentos e Sistemas'!CS48+'MC Equipamentos e Sistemas'!DZ48</f>
        <v>1273.8256362230002</v>
      </c>
      <c r="AH46" s="31">
        <f ca="1">'MC Equipamentos e Sistemas'!BM48+'MC Equipamentos e Sistemas'!CT48+'MC Equipamentos e Sistemas'!EA48</f>
        <v>1273.8256362230002</v>
      </c>
      <c r="AI46" s="31">
        <f ca="1">'MC Equipamentos e Sistemas'!BN48+'MC Equipamentos e Sistemas'!CU48+'MC Equipamentos e Sistemas'!EB48</f>
        <v>1273.8256362230002</v>
      </c>
      <c r="AJ46" s="31">
        <f ca="1">'MC Equipamentos e Sistemas'!BO48+'MC Equipamentos e Sistemas'!CV48+'MC Equipamentos e Sistemas'!EC48</f>
        <v>1273.8256362230002</v>
      </c>
    </row>
    <row r="47" spans="2:36" ht="15" customHeight="1" x14ac:dyDescent="0.3">
      <c r="B47" s="98" t="str">
        <f>Cronogramas!B48</f>
        <v>1.4</v>
      </c>
      <c r="C47" s="112" t="str">
        <f>Cronogramas!C48</f>
        <v>Sistema de Monitoração de Tráfego</v>
      </c>
      <c r="D47" s="121">
        <f>'MC Equipamentos e Sistemas'!AI49</f>
        <v>0</v>
      </c>
      <c r="E47" s="113">
        <f>'MC Equipamentos e Sistemas'!AJ49</f>
        <v>0</v>
      </c>
      <c r="F47" s="133"/>
      <c r="G47" s="100">
        <f t="shared" ref="G47:AJ47" ca="1" si="5">SUM(G48,G50)</f>
        <v>0</v>
      </c>
      <c r="H47" s="100">
        <f t="shared" ca="1" si="5"/>
        <v>3951080.5491151665</v>
      </c>
      <c r="I47" s="100">
        <f t="shared" ca="1" si="5"/>
        <v>98777.013727879181</v>
      </c>
      <c r="J47" s="100">
        <f t="shared" ca="1" si="5"/>
        <v>98777.013727879181</v>
      </c>
      <c r="K47" s="100">
        <f t="shared" ca="1" si="5"/>
        <v>98777.013727879181</v>
      </c>
      <c r="L47" s="100">
        <f t="shared" ca="1" si="5"/>
        <v>98777.013727879181</v>
      </c>
      <c r="M47" s="100">
        <f t="shared" ca="1" si="5"/>
        <v>1779141.4942036499</v>
      </c>
      <c r="N47" s="100">
        <f t="shared" ca="1" si="5"/>
        <v>98777.013727879181</v>
      </c>
      <c r="O47" s="100">
        <f t="shared" ca="1" si="5"/>
        <v>98777.013727879181</v>
      </c>
      <c r="P47" s="100">
        <f t="shared" ca="1" si="5"/>
        <v>98777.013727879181</v>
      </c>
      <c r="Q47" s="100">
        <f t="shared" ca="1" si="5"/>
        <v>98777.013727879181</v>
      </c>
      <c r="R47" s="100">
        <f t="shared" ca="1" si="5"/>
        <v>1779141.4942036499</v>
      </c>
      <c r="S47" s="100">
        <f t="shared" ca="1" si="5"/>
        <v>98777.013727879181</v>
      </c>
      <c r="T47" s="100">
        <f t="shared" ca="1" si="5"/>
        <v>98777.013727879181</v>
      </c>
      <c r="U47" s="100">
        <f t="shared" ca="1" si="5"/>
        <v>98777.013727879181</v>
      </c>
      <c r="V47" s="100">
        <f t="shared" ca="1" si="5"/>
        <v>98777.013727879181</v>
      </c>
      <c r="W47" s="100">
        <f t="shared" ca="1" si="5"/>
        <v>3555972.4942036499</v>
      </c>
      <c r="X47" s="100">
        <f t="shared" ca="1" si="5"/>
        <v>98777.013727879181</v>
      </c>
      <c r="Y47" s="100">
        <f t="shared" ca="1" si="5"/>
        <v>98777.013727879181</v>
      </c>
      <c r="Z47" s="100">
        <f t="shared" ca="1" si="5"/>
        <v>98777.013727879181</v>
      </c>
      <c r="AA47" s="100">
        <f t="shared" ca="1" si="5"/>
        <v>98777.013727879181</v>
      </c>
      <c r="AB47" s="100">
        <f t="shared" ca="1" si="5"/>
        <v>1779141.4942036499</v>
      </c>
      <c r="AC47" s="100">
        <f t="shared" ca="1" si="5"/>
        <v>98777.013727879181</v>
      </c>
      <c r="AD47" s="100">
        <f t="shared" ca="1" si="5"/>
        <v>98777.013727879181</v>
      </c>
      <c r="AE47" s="100">
        <f t="shared" ca="1" si="5"/>
        <v>98777.013727879181</v>
      </c>
      <c r="AF47" s="100">
        <f t="shared" ca="1" si="5"/>
        <v>98777.013727879181</v>
      </c>
      <c r="AG47" s="100">
        <f t="shared" ca="1" si="5"/>
        <v>1779141.4942036499</v>
      </c>
      <c r="AH47" s="100">
        <f t="shared" ca="1" si="5"/>
        <v>98777.013727879181</v>
      </c>
      <c r="AI47" s="100">
        <f t="shared" ca="1" si="5"/>
        <v>98777.013727879181</v>
      </c>
      <c r="AJ47" s="100">
        <f t="shared" ca="1" si="5"/>
        <v>98777.013727879181</v>
      </c>
    </row>
    <row r="48" spans="2:36" ht="15" customHeight="1" x14ac:dyDescent="0.3">
      <c r="B48" s="98" t="str">
        <f>Cronogramas!B49</f>
        <v>1.4.1</v>
      </c>
      <c r="C48" s="99" t="str">
        <f>Cronogramas!C49</f>
        <v>Equipamentos de Detecção e Sensoriamento de Pista</v>
      </c>
      <c r="D48" s="121">
        <f>'MC Equipamentos e Sistemas'!AI50</f>
        <v>0</v>
      </c>
      <c r="E48" s="113">
        <f>'MC Equipamentos e Sistemas'!AJ50</f>
        <v>0</v>
      </c>
      <c r="F48" s="133"/>
      <c r="G48" s="100">
        <f t="shared" ref="G48:AJ48" ca="1" si="6">SUBTOTAL(9,G49)</f>
        <v>0</v>
      </c>
      <c r="H48" s="100">
        <f t="shared" ca="1" si="6"/>
        <v>2030664</v>
      </c>
      <c r="I48" s="100">
        <f t="shared" ca="1" si="6"/>
        <v>50766.600000000006</v>
      </c>
      <c r="J48" s="100">
        <f t="shared" ca="1" si="6"/>
        <v>50766.600000000006</v>
      </c>
      <c r="K48" s="100">
        <f t="shared" ca="1" si="6"/>
        <v>50766.600000000006</v>
      </c>
      <c r="L48" s="100">
        <f t="shared" ca="1" si="6"/>
        <v>50766.600000000006</v>
      </c>
      <c r="M48" s="100">
        <f t="shared" ca="1" si="6"/>
        <v>50766.600000000006</v>
      </c>
      <c r="N48" s="100">
        <f t="shared" ca="1" si="6"/>
        <v>50766.600000000006</v>
      </c>
      <c r="O48" s="100">
        <f t="shared" ca="1" si="6"/>
        <v>50766.600000000006</v>
      </c>
      <c r="P48" s="100">
        <f t="shared" ca="1" si="6"/>
        <v>50766.600000000006</v>
      </c>
      <c r="Q48" s="100">
        <f t="shared" ca="1" si="6"/>
        <v>50766.600000000006</v>
      </c>
      <c r="R48" s="100">
        <f t="shared" ca="1" si="6"/>
        <v>50766.600000000006</v>
      </c>
      <c r="S48" s="100">
        <f t="shared" ca="1" si="6"/>
        <v>50766.600000000006</v>
      </c>
      <c r="T48" s="100">
        <f t="shared" ca="1" si="6"/>
        <v>50766.600000000006</v>
      </c>
      <c r="U48" s="100">
        <f t="shared" ca="1" si="6"/>
        <v>50766.600000000006</v>
      </c>
      <c r="V48" s="100">
        <f t="shared" ca="1" si="6"/>
        <v>50766.600000000006</v>
      </c>
      <c r="W48" s="100">
        <f t="shared" ca="1" si="6"/>
        <v>1827597.6</v>
      </c>
      <c r="X48" s="100">
        <f t="shared" ca="1" si="6"/>
        <v>50766.600000000006</v>
      </c>
      <c r="Y48" s="100">
        <f t="shared" ca="1" si="6"/>
        <v>50766.600000000006</v>
      </c>
      <c r="Z48" s="100">
        <f t="shared" ca="1" si="6"/>
        <v>50766.600000000006</v>
      </c>
      <c r="AA48" s="100">
        <f t="shared" ca="1" si="6"/>
        <v>50766.600000000006</v>
      </c>
      <c r="AB48" s="100">
        <f t="shared" ca="1" si="6"/>
        <v>50766.600000000006</v>
      </c>
      <c r="AC48" s="100">
        <f t="shared" ca="1" si="6"/>
        <v>50766.600000000006</v>
      </c>
      <c r="AD48" s="100">
        <f t="shared" ca="1" si="6"/>
        <v>50766.600000000006</v>
      </c>
      <c r="AE48" s="100">
        <f t="shared" ca="1" si="6"/>
        <v>50766.600000000006</v>
      </c>
      <c r="AF48" s="100">
        <f t="shared" ca="1" si="6"/>
        <v>50766.600000000006</v>
      </c>
      <c r="AG48" s="100">
        <f t="shared" ca="1" si="6"/>
        <v>50766.600000000006</v>
      </c>
      <c r="AH48" s="100">
        <f t="shared" ca="1" si="6"/>
        <v>50766.600000000006</v>
      </c>
      <c r="AI48" s="100">
        <f t="shared" ca="1" si="6"/>
        <v>50766.600000000006</v>
      </c>
      <c r="AJ48" s="100">
        <f t="shared" ca="1" si="6"/>
        <v>50766.600000000006</v>
      </c>
    </row>
    <row r="49" spans="2:36" ht="15" customHeight="1" x14ac:dyDescent="0.3">
      <c r="B49" s="2" t="str">
        <f>Cronogramas!B50</f>
        <v>1.4.1.1</v>
      </c>
      <c r="C49" s="3" t="str">
        <f>Cronogramas!C50</f>
        <v>Sistema de Sensoriamento de Tráfego</v>
      </c>
      <c r="D49" s="34" t="str">
        <f>'MC Equipamentos e Sistemas'!AI51</f>
        <v>CJ</v>
      </c>
      <c r="E49" s="6">
        <f>'MC Equipamentos e Sistemas'!AJ51</f>
        <v>10</v>
      </c>
      <c r="F49" s="135">
        <f>'MC Equipamentos e Sistemas'!AK51</f>
        <v>84611</v>
      </c>
      <c r="G49" s="31">
        <f ca="1">'MC Equipamentos e Sistemas'!AL51+'MC Equipamentos e Sistemas'!BS51+'MC Equipamentos e Sistemas'!CZ51</f>
        <v>0</v>
      </c>
      <c r="H49" s="31">
        <f ca="1">'MC Equipamentos e Sistemas'!AM51+'MC Equipamentos e Sistemas'!BT51+'MC Equipamentos e Sistemas'!DA51</f>
        <v>2030664</v>
      </c>
      <c r="I49" s="31">
        <f ca="1">'MC Equipamentos e Sistemas'!AN51+'MC Equipamentos e Sistemas'!BU51+'MC Equipamentos e Sistemas'!DB51</f>
        <v>50766.600000000006</v>
      </c>
      <c r="J49" s="31">
        <f ca="1">'MC Equipamentos e Sistemas'!AO51+'MC Equipamentos e Sistemas'!BV51+'MC Equipamentos e Sistemas'!DC51</f>
        <v>50766.600000000006</v>
      </c>
      <c r="K49" s="31">
        <f ca="1">'MC Equipamentos e Sistemas'!AP51+'MC Equipamentos e Sistemas'!BW51+'MC Equipamentos e Sistemas'!DD51</f>
        <v>50766.600000000006</v>
      </c>
      <c r="L49" s="31">
        <f ca="1">'MC Equipamentos e Sistemas'!AQ51+'MC Equipamentos e Sistemas'!BX51+'MC Equipamentos e Sistemas'!DE51</f>
        <v>50766.600000000006</v>
      </c>
      <c r="M49" s="31">
        <f ca="1">'MC Equipamentos e Sistemas'!AR51+'MC Equipamentos e Sistemas'!BY51+'MC Equipamentos e Sistemas'!DF51</f>
        <v>50766.600000000006</v>
      </c>
      <c r="N49" s="31">
        <f ca="1">'MC Equipamentos e Sistemas'!AS51+'MC Equipamentos e Sistemas'!BZ51+'MC Equipamentos e Sistemas'!DG51</f>
        <v>50766.600000000006</v>
      </c>
      <c r="O49" s="31">
        <f ca="1">'MC Equipamentos e Sistemas'!AT51+'MC Equipamentos e Sistemas'!CA51+'MC Equipamentos e Sistemas'!DH51</f>
        <v>50766.600000000006</v>
      </c>
      <c r="P49" s="31">
        <f ca="1">'MC Equipamentos e Sistemas'!AU51+'MC Equipamentos e Sistemas'!CB51+'MC Equipamentos e Sistemas'!DI51</f>
        <v>50766.600000000006</v>
      </c>
      <c r="Q49" s="31">
        <f ca="1">'MC Equipamentos e Sistemas'!AV51+'MC Equipamentos e Sistemas'!CC51+'MC Equipamentos e Sistemas'!DJ51</f>
        <v>50766.600000000006</v>
      </c>
      <c r="R49" s="31">
        <f ca="1">'MC Equipamentos e Sistemas'!AW51+'MC Equipamentos e Sistemas'!CD51+'MC Equipamentos e Sistemas'!DK51</f>
        <v>50766.600000000006</v>
      </c>
      <c r="S49" s="31">
        <f ca="1">'MC Equipamentos e Sistemas'!AX51+'MC Equipamentos e Sistemas'!CE51+'MC Equipamentos e Sistemas'!DL51</f>
        <v>50766.600000000006</v>
      </c>
      <c r="T49" s="31">
        <f ca="1">'MC Equipamentos e Sistemas'!AY51+'MC Equipamentos e Sistemas'!CF51+'MC Equipamentos e Sistemas'!DM51</f>
        <v>50766.600000000006</v>
      </c>
      <c r="U49" s="31">
        <f ca="1">'MC Equipamentos e Sistemas'!AZ51+'MC Equipamentos e Sistemas'!CG51+'MC Equipamentos e Sistemas'!DN51</f>
        <v>50766.600000000006</v>
      </c>
      <c r="V49" s="31">
        <f ca="1">'MC Equipamentos e Sistemas'!BA51+'MC Equipamentos e Sistemas'!CH51+'MC Equipamentos e Sistemas'!DO51</f>
        <v>50766.600000000006</v>
      </c>
      <c r="W49" s="31">
        <f ca="1">'MC Equipamentos e Sistemas'!BB51+'MC Equipamentos e Sistemas'!CI51+'MC Equipamentos e Sistemas'!DP51</f>
        <v>1827597.6</v>
      </c>
      <c r="X49" s="31">
        <f ca="1">'MC Equipamentos e Sistemas'!BC51+'MC Equipamentos e Sistemas'!CJ51+'MC Equipamentos e Sistemas'!DQ51</f>
        <v>50766.600000000006</v>
      </c>
      <c r="Y49" s="31">
        <f ca="1">'MC Equipamentos e Sistemas'!BD51+'MC Equipamentos e Sistemas'!CK51+'MC Equipamentos e Sistemas'!DR51</f>
        <v>50766.600000000006</v>
      </c>
      <c r="Z49" s="31">
        <f ca="1">'MC Equipamentos e Sistemas'!BE51+'MC Equipamentos e Sistemas'!CL51+'MC Equipamentos e Sistemas'!DS51</f>
        <v>50766.600000000006</v>
      </c>
      <c r="AA49" s="31">
        <f ca="1">'MC Equipamentos e Sistemas'!BF51+'MC Equipamentos e Sistemas'!CM51+'MC Equipamentos e Sistemas'!DT51</f>
        <v>50766.600000000006</v>
      </c>
      <c r="AB49" s="31">
        <f ca="1">'MC Equipamentos e Sistemas'!BG51+'MC Equipamentos e Sistemas'!CN51+'MC Equipamentos e Sistemas'!DU51</f>
        <v>50766.600000000006</v>
      </c>
      <c r="AC49" s="31">
        <f ca="1">'MC Equipamentos e Sistemas'!BH51+'MC Equipamentos e Sistemas'!CO51+'MC Equipamentos e Sistemas'!DV51</f>
        <v>50766.600000000006</v>
      </c>
      <c r="AD49" s="31">
        <f ca="1">'MC Equipamentos e Sistemas'!BI51+'MC Equipamentos e Sistemas'!CP51+'MC Equipamentos e Sistemas'!DW51</f>
        <v>50766.600000000006</v>
      </c>
      <c r="AE49" s="31">
        <f ca="1">'MC Equipamentos e Sistemas'!BJ51+'MC Equipamentos e Sistemas'!CQ51+'MC Equipamentos e Sistemas'!DX51</f>
        <v>50766.600000000006</v>
      </c>
      <c r="AF49" s="31">
        <f ca="1">'MC Equipamentos e Sistemas'!BK51+'MC Equipamentos e Sistemas'!CR51+'MC Equipamentos e Sistemas'!DY51</f>
        <v>50766.600000000006</v>
      </c>
      <c r="AG49" s="31">
        <f ca="1">'MC Equipamentos e Sistemas'!BL51+'MC Equipamentos e Sistemas'!CS51+'MC Equipamentos e Sistemas'!DZ51</f>
        <v>50766.600000000006</v>
      </c>
      <c r="AH49" s="31">
        <f ca="1">'MC Equipamentos e Sistemas'!BM51+'MC Equipamentos e Sistemas'!CT51+'MC Equipamentos e Sistemas'!EA51</f>
        <v>50766.600000000006</v>
      </c>
      <c r="AI49" s="31">
        <f ca="1">'MC Equipamentos e Sistemas'!BN51+'MC Equipamentos e Sistemas'!CU51+'MC Equipamentos e Sistemas'!EB51</f>
        <v>50766.600000000006</v>
      </c>
      <c r="AJ49" s="31">
        <f ca="1">'MC Equipamentos e Sistemas'!BO51+'MC Equipamentos e Sistemas'!CV51+'MC Equipamentos e Sistemas'!EC51</f>
        <v>50766.600000000006</v>
      </c>
    </row>
    <row r="50" spans="2:36" ht="15" customHeight="1" x14ac:dyDescent="0.3">
      <c r="B50" s="98" t="str">
        <f>Cronogramas!B51</f>
        <v>1.4.2</v>
      </c>
      <c r="C50" s="99" t="str">
        <f>Cronogramas!C51</f>
        <v>Sistema de Controle de Velocidade</v>
      </c>
      <c r="D50" s="121">
        <f>'MC Equipamentos e Sistemas'!AI52</f>
        <v>0</v>
      </c>
      <c r="E50" s="113">
        <f>'MC Equipamentos e Sistemas'!AJ52</f>
        <v>0</v>
      </c>
      <c r="F50" s="133"/>
      <c r="G50" s="100">
        <f t="shared" ref="G50:AJ50" ca="1" si="7">SUBTOTAL(9,G51)</f>
        <v>0</v>
      </c>
      <c r="H50" s="100">
        <f t="shared" ca="1" si="7"/>
        <v>1920416.5491151665</v>
      </c>
      <c r="I50" s="100">
        <f t="shared" ca="1" si="7"/>
        <v>48010.413727879168</v>
      </c>
      <c r="J50" s="100">
        <f t="shared" ca="1" si="7"/>
        <v>48010.413727879168</v>
      </c>
      <c r="K50" s="100">
        <f t="shared" ca="1" si="7"/>
        <v>48010.413727879168</v>
      </c>
      <c r="L50" s="100">
        <f t="shared" ca="1" si="7"/>
        <v>48010.413727879168</v>
      </c>
      <c r="M50" s="100">
        <f t="shared" ca="1" si="7"/>
        <v>1728374.8942036498</v>
      </c>
      <c r="N50" s="100">
        <f t="shared" ca="1" si="7"/>
        <v>48010.413727879168</v>
      </c>
      <c r="O50" s="100">
        <f t="shared" ca="1" si="7"/>
        <v>48010.413727879168</v>
      </c>
      <c r="P50" s="100">
        <f t="shared" ca="1" si="7"/>
        <v>48010.413727879168</v>
      </c>
      <c r="Q50" s="100">
        <f t="shared" ca="1" si="7"/>
        <v>48010.413727879168</v>
      </c>
      <c r="R50" s="100">
        <f t="shared" ca="1" si="7"/>
        <v>1728374.8942036498</v>
      </c>
      <c r="S50" s="100">
        <f t="shared" ca="1" si="7"/>
        <v>48010.413727879168</v>
      </c>
      <c r="T50" s="100">
        <f t="shared" ca="1" si="7"/>
        <v>48010.413727879168</v>
      </c>
      <c r="U50" s="100">
        <f t="shared" ca="1" si="7"/>
        <v>48010.413727879168</v>
      </c>
      <c r="V50" s="100">
        <f t="shared" ca="1" si="7"/>
        <v>48010.413727879168</v>
      </c>
      <c r="W50" s="100">
        <f t="shared" ca="1" si="7"/>
        <v>1728374.8942036498</v>
      </c>
      <c r="X50" s="100">
        <f t="shared" ca="1" si="7"/>
        <v>48010.413727879168</v>
      </c>
      <c r="Y50" s="100">
        <f t="shared" ca="1" si="7"/>
        <v>48010.413727879168</v>
      </c>
      <c r="Z50" s="100">
        <f t="shared" ca="1" si="7"/>
        <v>48010.413727879168</v>
      </c>
      <c r="AA50" s="100">
        <f t="shared" ca="1" si="7"/>
        <v>48010.413727879168</v>
      </c>
      <c r="AB50" s="100">
        <f t="shared" ca="1" si="7"/>
        <v>1728374.8942036498</v>
      </c>
      <c r="AC50" s="100">
        <f t="shared" ca="1" si="7"/>
        <v>48010.413727879168</v>
      </c>
      <c r="AD50" s="100">
        <f t="shared" ca="1" si="7"/>
        <v>48010.413727879168</v>
      </c>
      <c r="AE50" s="100">
        <f t="shared" ca="1" si="7"/>
        <v>48010.413727879168</v>
      </c>
      <c r="AF50" s="100">
        <f t="shared" ca="1" si="7"/>
        <v>48010.413727879168</v>
      </c>
      <c r="AG50" s="100">
        <f t="shared" ca="1" si="7"/>
        <v>1728374.8942036498</v>
      </c>
      <c r="AH50" s="100">
        <f t="shared" ca="1" si="7"/>
        <v>48010.413727879168</v>
      </c>
      <c r="AI50" s="100">
        <f t="shared" ca="1" si="7"/>
        <v>48010.413727879168</v>
      </c>
      <c r="AJ50" s="100">
        <f t="shared" ca="1" si="7"/>
        <v>48010.413727879168</v>
      </c>
    </row>
    <row r="51" spans="2:36" ht="15" customHeight="1" x14ac:dyDescent="0.3">
      <c r="B51" s="2" t="str">
        <f>Cronogramas!B52</f>
        <v>1.4.2.1</v>
      </c>
      <c r="C51" s="3" t="str">
        <f>Cronogramas!C52</f>
        <v>Radar Fixo</v>
      </c>
      <c r="D51" s="34" t="str">
        <f>'MC Equipamentos e Sistemas'!AI53</f>
        <v>UND</v>
      </c>
      <c r="E51" s="6">
        <f>'MC Equipamentos e Sistemas'!AJ53</f>
        <v>5</v>
      </c>
      <c r="F51" s="134">
        <f>'MC Equipamentos e Sistemas'!AK53</f>
        <v>137172.61065108332</v>
      </c>
      <c r="G51" s="31">
        <f ca="1">'MC Equipamentos e Sistemas'!AL53+'MC Equipamentos e Sistemas'!BS53+'MC Equipamentos e Sistemas'!CZ53</f>
        <v>0</v>
      </c>
      <c r="H51" s="31">
        <f ca="1">'MC Equipamentos e Sistemas'!AM53+'MC Equipamentos e Sistemas'!BT53+'MC Equipamentos e Sistemas'!DA53</f>
        <v>1920416.5491151665</v>
      </c>
      <c r="I51" s="31">
        <f ca="1">'MC Equipamentos e Sistemas'!AN53+'MC Equipamentos e Sistemas'!BU53+'MC Equipamentos e Sistemas'!DB53</f>
        <v>48010.413727879168</v>
      </c>
      <c r="J51" s="31">
        <f ca="1">'MC Equipamentos e Sistemas'!AO53+'MC Equipamentos e Sistemas'!BV53+'MC Equipamentos e Sistemas'!DC53</f>
        <v>48010.413727879168</v>
      </c>
      <c r="K51" s="31">
        <f ca="1">'MC Equipamentos e Sistemas'!AP53+'MC Equipamentos e Sistemas'!BW53+'MC Equipamentos e Sistemas'!DD53</f>
        <v>48010.413727879168</v>
      </c>
      <c r="L51" s="31">
        <f ca="1">'MC Equipamentos e Sistemas'!AQ53+'MC Equipamentos e Sistemas'!BX53+'MC Equipamentos e Sistemas'!DE53</f>
        <v>48010.413727879168</v>
      </c>
      <c r="M51" s="31">
        <f ca="1">'MC Equipamentos e Sistemas'!AR53+'MC Equipamentos e Sistemas'!BY53+'MC Equipamentos e Sistemas'!DF53</f>
        <v>1728374.8942036498</v>
      </c>
      <c r="N51" s="31">
        <f ca="1">'MC Equipamentos e Sistemas'!AS53+'MC Equipamentos e Sistemas'!BZ53+'MC Equipamentos e Sistemas'!DG53</f>
        <v>48010.413727879168</v>
      </c>
      <c r="O51" s="31">
        <f ca="1">'MC Equipamentos e Sistemas'!AT53+'MC Equipamentos e Sistemas'!CA53+'MC Equipamentos e Sistemas'!DH53</f>
        <v>48010.413727879168</v>
      </c>
      <c r="P51" s="31">
        <f ca="1">'MC Equipamentos e Sistemas'!AU53+'MC Equipamentos e Sistemas'!CB53+'MC Equipamentos e Sistemas'!DI53</f>
        <v>48010.413727879168</v>
      </c>
      <c r="Q51" s="31">
        <f ca="1">'MC Equipamentos e Sistemas'!AV53+'MC Equipamentos e Sistemas'!CC53+'MC Equipamentos e Sistemas'!DJ53</f>
        <v>48010.413727879168</v>
      </c>
      <c r="R51" s="31">
        <f ca="1">'MC Equipamentos e Sistemas'!AW53+'MC Equipamentos e Sistemas'!CD53+'MC Equipamentos e Sistemas'!DK53</f>
        <v>1728374.8942036498</v>
      </c>
      <c r="S51" s="31">
        <f ca="1">'MC Equipamentos e Sistemas'!AX53+'MC Equipamentos e Sistemas'!CE53+'MC Equipamentos e Sistemas'!DL53</f>
        <v>48010.413727879168</v>
      </c>
      <c r="T51" s="31">
        <f ca="1">'MC Equipamentos e Sistemas'!AY53+'MC Equipamentos e Sistemas'!CF53+'MC Equipamentos e Sistemas'!DM53</f>
        <v>48010.413727879168</v>
      </c>
      <c r="U51" s="31">
        <f ca="1">'MC Equipamentos e Sistemas'!AZ53+'MC Equipamentos e Sistemas'!CG53+'MC Equipamentos e Sistemas'!DN53</f>
        <v>48010.413727879168</v>
      </c>
      <c r="V51" s="31">
        <f ca="1">'MC Equipamentos e Sistemas'!BA53+'MC Equipamentos e Sistemas'!CH53+'MC Equipamentos e Sistemas'!DO53</f>
        <v>48010.413727879168</v>
      </c>
      <c r="W51" s="31">
        <f ca="1">'MC Equipamentos e Sistemas'!BB53+'MC Equipamentos e Sistemas'!CI53+'MC Equipamentos e Sistemas'!DP53</f>
        <v>1728374.8942036498</v>
      </c>
      <c r="X51" s="31">
        <f ca="1">'MC Equipamentos e Sistemas'!BC53+'MC Equipamentos e Sistemas'!CJ53+'MC Equipamentos e Sistemas'!DQ53</f>
        <v>48010.413727879168</v>
      </c>
      <c r="Y51" s="31">
        <f ca="1">'MC Equipamentos e Sistemas'!BD53+'MC Equipamentos e Sistemas'!CK53+'MC Equipamentos e Sistemas'!DR53</f>
        <v>48010.413727879168</v>
      </c>
      <c r="Z51" s="31">
        <f ca="1">'MC Equipamentos e Sistemas'!BE53+'MC Equipamentos e Sistemas'!CL53+'MC Equipamentos e Sistemas'!DS53</f>
        <v>48010.413727879168</v>
      </c>
      <c r="AA51" s="31">
        <f ca="1">'MC Equipamentos e Sistemas'!BF53+'MC Equipamentos e Sistemas'!CM53+'MC Equipamentos e Sistemas'!DT53</f>
        <v>48010.413727879168</v>
      </c>
      <c r="AB51" s="31">
        <f ca="1">'MC Equipamentos e Sistemas'!BG53+'MC Equipamentos e Sistemas'!CN53+'MC Equipamentos e Sistemas'!DU53</f>
        <v>1728374.8942036498</v>
      </c>
      <c r="AC51" s="31">
        <f ca="1">'MC Equipamentos e Sistemas'!BH53+'MC Equipamentos e Sistemas'!CO53+'MC Equipamentos e Sistemas'!DV53</f>
        <v>48010.413727879168</v>
      </c>
      <c r="AD51" s="31">
        <f ca="1">'MC Equipamentos e Sistemas'!BI53+'MC Equipamentos e Sistemas'!CP53+'MC Equipamentos e Sistemas'!DW53</f>
        <v>48010.413727879168</v>
      </c>
      <c r="AE51" s="31">
        <f ca="1">'MC Equipamentos e Sistemas'!BJ53+'MC Equipamentos e Sistemas'!CQ53+'MC Equipamentos e Sistemas'!DX53</f>
        <v>48010.413727879168</v>
      </c>
      <c r="AF51" s="31">
        <f ca="1">'MC Equipamentos e Sistemas'!BK53+'MC Equipamentos e Sistemas'!CR53+'MC Equipamentos e Sistemas'!DY53</f>
        <v>48010.413727879168</v>
      </c>
      <c r="AG51" s="31">
        <f ca="1">'MC Equipamentos e Sistemas'!BL53+'MC Equipamentos e Sistemas'!CS53+'MC Equipamentos e Sistemas'!DZ53</f>
        <v>1728374.8942036498</v>
      </c>
      <c r="AH51" s="31">
        <f ca="1">'MC Equipamentos e Sistemas'!BM53+'MC Equipamentos e Sistemas'!CT53+'MC Equipamentos e Sistemas'!EA53</f>
        <v>48010.413727879168</v>
      </c>
      <c r="AI51" s="31">
        <f ca="1">'MC Equipamentos e Sistemas'!BN53+'MC Equipamentos e Sistemas'!CU53+'MC Equipamentos e Sistemas'!EB53</f>
        <v>48010.413727879168</v>
      </c>
      <c r="AJ51" s="31">
        <f ca="1">'MC Equipamentos e Sistemas'!BO53+'MC Equipamentos e Sistemas'!CV53+'MC Equipamentos e Sistemas'!EC53</f>
        <v>48010.413727879168</v>
      </c>
    </row>
    <row r="52" spans="2:36" ht="15" customHeight="1" x14ac:dyDescent="0.3">
      <c r="B52" s="98" t="str">
        <f>Cronogramas!B53</f>
        <v>1.5</v>
      </c>
      <c r="C52" s="112" t="str">
        <f>Cronogramas!C53</f>
        <v>Sistema de Comunicação com os Usuários</v>
      </c>
      <c r="D52" s="121">
        <f>'MC Equipamentos e Sistemas'!AI54</f>
        <v>0</v>
      </c>
      <c r="E52" s="113">
        <f>'MC Equipamentos e Sistemas'!AJ54</f>
        <v>0</v>
      </c>
      <c r="F52" s="133"/>
      <c r="G52" s="100">
        <f ca="1">SUM(G53,G56)</f>
        <v>1854732.0323782575</v>
      </c>
      <c r="H52" s="100">
        <f t="shared" ref="H52:AJ52" ca="1" si="8">SUM(H53,H56)</f>
        <v>3027118.980485674</v>
      </c>
      <c r="I52" s="100">
        <f t="shared" ca="1" si="8"/>
        <v>119914.68048567386</v>
      </c>
      <c r="J52" s="100">
        <f t="shared" ca="1" si="8"/>
        <v>119914.68048567386</v>
      </c>
      <c r="K52" s="100">
        <f t="shared" ca="1" si="8"/>
        <v>119914.68048567386</v>
      </c>
      <c r="L52" s="100">
        <f t="shared" ca="1" si="8"/>
        <v>119914.68048567386</v>
      </c>
      <c r="M52" s="100">
        <f t="shared" ca="1" si="8"/>
        <v>119914.68048567386</v>
      </c>
      <c r="N52" s="100">
        <f t="shared" ca="1" si="8"/>
        <v>119914.68048567386</v>
      </c>
      <c r="O52" s="100">
        <f t="shared" ca="1" si="8"/>
        <v>119914.68048567386</v>
      </c>
      <c r="P52" s="100">
        <f t="shared" ca="1" si="8"/>
        <v>119914.68048567386</v>
      </c>
      <c r="Q52" s="100">
        <f t="shared" ca="1" si="8"/>
        <v>1567789.6804856737</v>
      </c>
      <c r="R52" s="100">
        <f t="shared" ca="1" si="8"/>
        <v>119914.68048567386</v>
      </c>
      <c r="S52" s="100">
        <f t="shared" ca="1" si="8"/>
        <v>119914.68048567386</v>
      </c>
      <c r="T52" s="100">
        <f t="shared" ca="1" si="8"/>
        <v>119914.68048567386</v>
      </c>
      <c r="U52" s="100">
        <f t="shared" ca="1" si="8"/>
        <v>119914.68048567386</v>
      </c>
      <c r="V52" s="100">
        <f t="shared" ca="1" si="8"/>
        <v>208177.52914043175</v>
      </c>
      <c r="W52" s="100">
        <f t="shared" ca="1" si="8"/>
        <v>2579856.7804856738</v>
      </c>
      <c r="X52" s="100">
        <f t="shared" ca="1" si="8"/>
        <v>119914.68048567386</v>
      </c>
      <c r="Y52" s="100">
        <f t="shared" ca="1" si="8"/>
        <v>119914.68048567386</v>
      </c>
      <c r="Z52" s="100">
        <f t="shared" ca="1" si="8"/>
        <v>119914.68048567386</v>
      </c>
      <c r="AA52" s="100">
        <f t="shared" ca="1" si="8"/>
        <v>1567789.6804856737</v>
      </c>
      <c r="AB52" s="100">
        <f t="shared" ca="1" si="8"/>
        <v>119914.68048567386</v>
      </c>
      <c r="AC52" s="100">
        <f t="shared" ca="1" si="8"/>
        <v>119914.68048567386</v>
      </c>
      <c r="AD52" s="100">
        <f t="shared" ca="1" si="8"/>
        <v>119914.68048567386</v>
      </c>
      <c r="AE52" s="100">
        <f t="shared" ca="1" si="8"/>
        <v>119914.68048567386</v>
      </c>
      <c r="AF52" s="100">
        <f t="shared" ca="1" si="8"/>
        <v>119914.68048567386</v>
      </c>
      <c r="AG52" s="100">
        <f t="shared" ca="1" si="8"/>
        <v>119914.68048567386</v>
      </c>
      <c r="AH52" s="100">
        <f t="shared" ca="1" si="8"/>
        <v>119914.68048567386</v>
      </c>
      <c r="AI52" s="100">
        <f t="shared" ca="1" si="8"/>
        <v>119914.68048567386</v>
      </c>
      <c r="AJ52" s="100">
        <f t="shared" ca="1" si="8"/>
        <v>119914.68048567386</v>
      </c>
    </row>
    <row r="53" spans="2:36" ht="15" customHeight="1" x14ac:dyDescent="0.3">
      <c r="B53" s="98" t="str">
        <f>Cronogramas!B54</f>
        <v>1.5.1</v>
      </c>
      <c r="C53" s="99" t="str">
        <f>Cronogramas!C54</f>
        <v>Painéis de Mensagens</v>
      </c>
      <c r="D53" s="121">
        <f>'MC Equipamentos e Sistemas'!AI55</f>
        <v>0</v>
      </c>
      <c r="E53" s="113">
        <f>'MC Equipamentos e Sistemas'!AJ55</f>
        <v>0</v>
      </c>
      <c r="F53" s="133"/>
      <c r="G53" s="100">
        <f t="shared" ref="G53:AJ53" ca="1" si="9">SUBTOTAL(9,G54:G55)</f>
        <v>1755000</v>
      </c>
      <c r="H53" s="100">
        <f t="shared" ca="1" si="9"/>
        <v>3025623</v>
      </c>
      <c r="I53" s="100">
        <f t="shared" ca="1" si="9"/>
        <v>118418.7</v>
      </c>
      <c r="J53" s="100">
        <f t="shared" ca="1" si="9"/>
        <v>118418.7</v>
      </c>
      <c r="K53" s="100">
        <f t="shared" ca="1" si="9"/>
        <v>118418.7</v>
      </c>
      <c r="L53" s="100">
        <f t="shared" ca="1" si="9"/>
        <v>118418.7</v>
      </c>
      <c r="M53" s="100">
        <f t="shared" ca="1" si="9"/>
        <v>118418.7</v>
      </c>
      <c r="N53" s="100">
        <f t="shared" ca="1" si="9"/>
        <v>118418.7</v>
      </c>
      <c r="O53" s="100">
        <f t="shared" ca="1" si="9"/>
        <v>118418.7</v>
      </c>
      <c r="P53" s="100">
        <f t="shared" ca="1" si="9"/>
        <v>118418.7</v>
      </c>
      <c r="Q53" s="100">
        <f t="shared" ca="1" si="9"/>
        <v>1566293.7</v>
      </c>
      <c r="R53" s="100">
        <f t="shared" ca="1" si="9"/>
        <v>118418.7</v>
      </c>
      <c r="S53" s="100">
        <f t="shared" ca="1" si="9"/>
        <v>118418.7</v>
      </c>
      <c r="T53" s="100">
        <f t="shared" ca="1" si="9"/>
        <v>118418.7</v>
      </c>
      <c r="U53" s="100">
        <f t="shared" ca="1" si="9"/>
        <v>118418.7</v>
      </c>
      <c r="V53" s="100">
        <f t="shared" ca="1" si="9"/>
        <v>118418.7</v>
      </c>
      <c r="W53" s="100">
        <f t="shared" ca="1" si="9"/>
        <v>2578360.7999999998</v>
      </c>
      <c r="X53" s="100">
        <f t="shared" ca="1" si="9"/>
        <v>118418.7</v>
      </c>
      <c r="Y53" s="100">
        <f t="shared" ca="1" si="9"/>
        <v>118418.7</v>
      </c>
      <c r="Z53" s="100">
        <f t="shared" ca="1" si="9"/>
        <v>118418.7</v>
      </c>
      <c r="AA53" s="100">
        <f t="shared" ca="1" si="9"/>
        <v>1566293.7</v>
      </c>
      <c r="AB53" s="100">
        <f t="shared" ca="1" si="9"/>
        <v>118418.7</v>
      </c>
      <c r="AC53" s="100">
        <f t="shared" ca="1" si="9"/>
        <v>118418.7</v>
      </c>
      <c r="AD53" s="100">
        <f t="shared" ca="1" si="9"/>
        <v>118418.7</v>
      </c>
      <c r="AE53" s="100">
        <f t="shared" ca="1" si="9"/>
        <v>118418.7</v>
      </c>
      <c r="AF53" s="100">
        <f t="shared" ca="1" si="9"/>
        <v>118418.7</v>
      </c>
      <c r="AG53" s="100">
        <f t="shared" ca="1" si="9"/>
        <v>118418.7</v>
      </c>
      <c r="AH53" s="100">
        <f t="shared" ca="1" si="9"/>
        <v>118418.7</v>
      </c>
      <c r="AI53" s="100">
        <f t="shared" ca="1" si="9"/>
        <v>118418.7</v>
      </c>
      <c r="AJ53" s="100">
        <f t="shared" ca="1" si="9"/>
        <v>118418.7</v>
      </c>
    </row>
    <row r="54" spans="2:36" ht="15" customHeight="1" x14ac:dyDescent="0.3">
      <c r="B54" s="2" t="str">
        <f>Cronogramas!B55</f>
        <v>1.5.1.1</v>
      </c>
      <c r="C54" s="3" t="str">
        <f>Cronogramas!C55</f>
        <v>Painel de Mensagem Variável Fixo</v>
      </c>
      <c r="D54" s="34" t="str">
        <f>'MC Equipamentos e Sistemas'!AI56</f>
        <v>UND</v>
      </c>
      <c r="E54" s="6">
        <f>'MC Equipamentos e Sistemas'!AJ56</f>
        <v>15</v>
      </c>
      <c r="F54" s="135">
        <f>'MC Equipamentos e Sistemas'!AK56</f>
        <v>248479</v>
      </c>
      <c r="G54" s="31">
        <f ca="1">'MC Equipamentos e Sistemas'!AL56+'MC Equipamentos e Sistemas'!BS56+'MC Equipamentos e Sistemas'!CZ56</f>
        <v>0</v>
      </c>
      <c r="H54" s="31">
        <f ca="1">'MC Equipamentos e Sistemas'!AM56+'MC Equipamentos e Sistemas'!BT56+'MC Equipamentos e Sistemas'!DA56</f>
        <v>2981748</v>
      </c>
      <c r="I54" s="31">
        <f ca="1">'MC Equipamentos e Sistemas'!AN56+'MC Equipamentos e Sistemas'!BU56+'MC Equipamentos e Sistemas'!DB56</f>
        <v>74543.7</v>
      </c>
      <c r="J54" s="31">
        <f ca="1">'MC Equipamentos e Sistemas'!AO56+'MC Equipamentos e Sistemas'!BV56+'MC Equipamentos e Sistemas'!DC56</f>
        <v>74543.7</v>
      </c>
      <c r="K54" s="31">
        <f ca="1">'MC Equipamentos e Sistemas'!AP56+'MC Equipamentos e Sistemas'!BW56+'MC Equipamentos e Sistemas'!DD56</f>
        <v>74543.7</v>
      </c>
      <c r="L54" s="31">
        <f ca="1">'MC Equipamentos e Sistemas'!AQ56+'MC Equipamentos e Sistemas'!BX56+'MC Equipamentos e Sistemas'!DE56</f>
        <v>74543.7</v>
      </c>
      <c r="M54" s="31">
        <f ca="1">'MC Equipamentos e Sistemas'!AR56+'MC Equipamentos e Sistemas'!BY56+'MC Equipamentos e Sistemas'!DF56</f>
        <v>74543.7</v>
      </c>
      <c r="N54" s="31">
        <f ca="1">'MC Equipamentos e Sistemas'!AS56+'MC Equipamentos e Sistemas'!BZ56+'MC Equipamentos e Sistemas'!DG56</f>
        <v>74543.7</v>
      </c>
      <c r="O54" s="31">
        <f ca="1">'MC Equipamentos e Sistemas'!AT56+'MC Equipamentos e Sistemas'!CA56+'MC Equipamentos e Sistemas'!DH56</f>
        <v>74543.7</v>
      </c>
      <c r="P54" s="31">
        <f ca="1">'MC Equipamentos e Sistemas'!AU56+'MC Equipamentos e Sistemas'!CB56+'MC Equipamentos e Sistemas'!DI56</f>
        <v>74543.7</v>
      </c>
      <c r="Q54" s="31">
        <f ca="1">'MC Equipamentos e Sistemas'!AV56+'MC Equipamentos e Sistemas'!CC56+'MC Equipamentos e Sistemas'!DJ56</f>
        <v>74543.7</v>
      </c>
      <c r="R54" s="31">
        <f ca="1">'MC Equipamentos e Sistemas'!AW56+'MC Equipamentos e Sistemas'!CD56+'MC Equipamentos e Sistemas'!DK56</f>
        <v>74543.7</v>
      </c>
      <c r="S54" s="31">
        <f ca="1">'MC Equipamentos e Sistemas'!AX56+'MC Equipamentos e Sistemas'!CE56+'MC Equipamentos e Sistemas'!DL56</f>
        <v>74543.7</v>
      </c>
      <c r="T54" s="31">
        <f ca="1">'MC Equipamentos e Sistemas'!AY56+'MC Equipamentos e Sistemas'!CF56+'MC Equipamentos e Sistemas'!DM56</f>
        <v>74543.7</v>
      </c>
      <c r="U54" s="31">
        <f ca="1">'MC Equipamentos e Sistemas'!AZ56+'MC Equipamentos e Sistemas'!CG56+'MC Equipamentos e Sistemas'!DN56</f>
        <v>74543.7</v>
      </c>
      <c r="V54" s="31">
        <f ca="1">'MC Equipamentos e Sistemas'!BA56+'MC Equipamentos e Sistemas'!CH56+'MC Equipamentos e Sistemas'!DO56</f>
        <v>74543.7</v>
      </c>
      <c r="W54" s="31">
        <f ca="1">'MC Equipamentos e Sistemas'!BB56+'MC Equipamentos e Sistemas'!CI56+'MC Equipamentos e Sistemas'!DP56</f>
        <v>2534485.7999999998</v>
      </c>
      <c r="X54" s="31">
        <f ca="1">'MC Equipamentos e Sistemas'!BC56+'MC Equipamentos e Sistemas'!CJ56+'MC Equipamentos e Sistemas'!DQ56</f>
        <v>74543.7</v>
      </c>
      <c r="Y54" s="31">
        <f ca="1">'MC Equipamentos e Sistemas'!BD56+'MC Equipamentos e Sistemas'!CK56+'MC Equipamentos e Sistemas'!DR56</f>
        <v>74543.7</v>
      </c>
      <c r="Z54" s="31">
        <f ca="1">'MC Equipamentos e Sistemas'!BE56+'MC Equipamentos e Sistemas'!CL56+'MC Equipamentos e Sistemas'!DS56</f>
        <v>74543.7</v>
      </c>
      <c r="AA54" s="31">
        <f ca="1">'MC Equipamentos e Sistemas'!BF56+'MC Equipamentos e Sistemas'!CM56+'MC Equipamentos e Sistemas'!DT56</f>
        <v>74543.7</v>
      </c>
      <c r="AB54" s="31">
        <f ca="1">'MC Equipamentos e Sistemas'!BG56+'MC Equipamentos e Sistemas'!CN56+'MC Equipamentos e Sistemas'!DU56</f>
        <v>74543.7</v>
      </c>
      <c r="AC54" s="31">
        <f ca="1">'MC Equipamentos e Sistemas'!BH56+'MC Equipamentos e Sistemas'!CO56+'MC Equipamentos e Sistemas'!DV56</f>
        <v>74543.7</v>
      </c>
      <c r="AD54" s="31">
        <f ca="1">'MC Equipamentos e Sistemas'!BI56+'MC Equipamentos e Sistemas'!CP56+'MC Equipamentos e Sistemas'!DW56</f>
        <v>74543.7</v>
      </c>
      <c r="AE54" s="31">
        <f ca="1">'MC Equipamentos e Sistemas'!BJ56+'MC Equipamentos e Sistemas'!CQ56+'MC Equipamentos e Sistemas'!DX56</f>
        <v>74543.7</v>
      </c>
      <c r="AF54" s="31">
        <f ca="1">'MC Equipamentos e Sistemas'!BK56+'MC Equipamentos e Sistemas'!CR56+'MC Equipamentos e Sistemas'!DY56</f>
        <v>74543.7</v>
      </c>
      <c r="AG54" s="31">
        <f ca="1">'MC Equipamentos e Sistemas'!BL56+'MC Equipamentos e Sistemas'!CS56+'MC Equipamentos e Sistemas'!DZ56</f>
        <v>74543.7</v>
      </c>
      <c r="AH54" s="31">
        <f ca="1">'MC Equipamentos e Sistemas'!BM56+'MC Equipamentos e Sistemas'!CT56+'MC Equipamentos e Sistemas'!EA56</f>
        <v>74543.7</v>
      </c>
      <c r="AI54" s="31">
        <f ca="1">'MC Equipamentos e Sistemas'!BN56+'MC Equipamentos e Sistemas'!CU56+'MC Equipamentos e Sistemas'!EB56</f>
        <v>74543.7</v>
      </c>
      <c r="AJ54" s="31">
        <f ca="1">'MC Equipamentos e Sistemas'!BO56+'MC Equipamentos e Sistemas'!CV56+'MC Equipamentos e Sistemas'!EC56</f>
        <v>74543.7</v>
      </c>
    </row>
    <row r="55" spans="2:36" ht="15" customHeight="1" x14ac:dyDescent="0.3">
      <c r="B55" s="2" t="str">
        <f>Cronogramas!B56</f>
        <v>1.5.1.2</v>
      </c>
      <c r="C55" s="3" t="str">
        <f>Cronogramas!C56</f>
        <v>Painel de Mensagem Variável Móvel (um em cada BSO)</v>
      </c>
      <c r="D55" s="34" t="str">
        <f>'MC Equipamentos e Sistemas'!AI57</f>
        <v>UND</v>
      </c>
      <c r="E55" s="6">
        <f>'MC Equipamentos e Sistemas'!AJ57</f>
        <v>10</v>
      </c>
      <c r="F55" s="135">
        <f>'MC Equipamentos e Sistemas'!AK57</f>
        <v>135000</v>
      </c>
      <c r="G55" s="31">
        <f ca="1">'MC Equipamentos e Sistemas'!AL57+'MC Equipamentos e Sistemas'!BS57+'MC Equipamentos e Sistemas'!CZ57</f>
        <v>1755000</v>
      </c>
      <c r="H55" s="31">
        <f ca="1">'MC Equipamentos e Sistemas'!AM57+'MC Equipamentos e Sistemas'!BT57+'MC Equipamentos e Sistemas'!DA57</f>
        <v>43875</v>
      </c>
      <c r="I55" s="31">
        <f ca="1">'MC Equipamentos e Sistemas'!AN57+'MC Equipamentos e Sistemas'!BU57+'MC Equipamentos e Sistemas'!DB57</f>
        <v>43875</v>
      </c>
      <c r="J55" s="31">
        <f ca="1">'MC Equipamentos e Sistemas'!AO57+'MC Equipamentos e Sistemas'!BV57+'MC Equipamentos e Sistemas'!DC57</f>
        <v>43875</v>
      </c>
      <c r="K55" s="31">
        <f ca="1">'MC Equipamentos e Sistemas'!AP57+'MC Equipamentos e Sistemas'!BW57+'MC Equipamentos e Sistemas'!DD57</f>
        <v>43875</v>
      </c>
      <c r="L55" s="31">
        <f ca="1">'MC Equipamentos e Sistemas'!AQ57+'MC Equipamentos e Sistemas'!BX57+'MC Equipamentos e Sistemas'!DE57</f>
        <v>43875</v>
      </c>
      <c r="M55" s="31">
        <f ca="1">'MC Equipamentos e Sistemas'!AR57+'MC Equipamentos e Sistemas'!BY57+'MC Equipamentos e Sistemas'!DF57</f>
        <v>43875</v>
      </c>
      <c r="N55" s="31">
        <f ca="1">'MC Equipamentos e Sistemas'!AS57+'MC Equipamentos e Sistemas'!BZ57+'MC Equipamentos e Sistemas'!DG57</f>
        <v>43875</v>
      </c>
      <c r="O55" s="31">
        <f ca="1">'MC Equipamentos e Sistemas'!AT57+'MC Equipamentos e Sistemas'!CA57+'MC Equipamentos e Sistemas'!DH57</f>
        <v>43875</v>
      </c>
      <c r="P55" s="31">
        <f ca="1">'MC Equipamentos e Sistemas'!AU57+'MC Equipamentos e Sistemas'!CB57+'MC Equipamentos e Sistemas'!DI57</f>
        <v>43875</v>
      </c>
      <c r="Q55" s="31">
        <f ca="1">'MC Equipamentos e Sistemas'!AV57+'MC Equipamentos e Sistemas'!CC57+'MC Equipamentos e Sistemas'!DJ57</f>
        <v>1491750</v>
      </c>
      <c r="R55" s="31">
        <f ca="1">'MC Equipamentos e Sistemas'!AW57+'MC Equipamentos e Sistemas'!CD57+'MC Equipamentos e Sistemas'!DK57</f>
        <v>43875</v>
      </c>
      <c r="S55" s="31">
        <f ca="1">'MC Equipamentos e Sistemas'!AX57+'MC Equipamentos e Sistemas'!CE57+'MC Equipamentos e Sistemas'!DL57</f>
        <v>43875</v>
      </c>
      <c r="T55" s="31">
        <f ca="1">'MC Equipamentos e Sistemas'!AY57+'MC Equipamentos e Sistemas'!CF57+'MC Equipamentos e Sistemas'!DM57</f>
        <v>43875</v>
      </c>
      <c r="U55" s="31">
        <f ca="1">'MC Equipamentos e Sistemas'!AZ57+'MC Equipamentos e Sistemas'!CG57+'MC Equipamentos e Sistemas'!DN57</f>
        <v>43875</v>
      </c>
      <c r="V55" s="31">
        <f ca="1">'MC Equipamentos e Sistemas'!BA57+'MC Equipamentos e Sistemas'!CH57+'MC Equipamentos e Sistemas'!DO57</f>
        <v>43875</v>
      </c>
      <c r="W55" s="31">
        <f ca="1">'MC Equipamentos e Sistemas'!BB57+'MC Equipamentos e Sistemas'!CI57+'MC Equipamentos e Sistemas'!DP57</f>
        <v>43875</v>
      </c>
      <c r="X55" s="31">
        <f ca="1">'MC Equipamentos e Sistemas'!BC57+'MC Equipamentos e Sistemas'!CJ57+'MC Equipamentos e Sistemas'!DQ57</f>
        <v>43875</v>
      </c>
      <c r="Y55" s="31">
        <f ca="1">'MC Equipamentos e Sistemas'!BD57+'MC Equipamentos e Sistemas'!CK57+'MC Equipamentos e Sistemas'!DR57</f>
        <v>43875</v>
      </c>
      <c r="Z55" s="31">
        <f ca="1">'MC Equipamentos e Sistemas'!BE57+'MC Equipamentos e Sistemas'!CL57+'MC Equipamentos e Sistemas'!DS57</f>
        <v>43875</v>
      </c>
      <c r="AA55" s="31">
        <f ca="1">'MC Equipamentos e Sistemas'!BF57+'MC Equipamentos e Sistemas'!CM57+'MC Equipamentos e Sistemas'!DT57</f>
        <v>1491750</v>
      </c>
      <c r="AB55" s="31">
        <f ca="1">'MC Equipamentos e Sistemas'!BG57+'MC Equipamentos e Sistemas'!CN57+'MC Equipamentos e Sistemas'!DU57</f>
        <v>43875</v>
      </c>
      <c r="AC55" s="31">
        <f ca="1">'MC Equipamentos e Sistemas'!BH57+'MC Equipamentos e Sistemas'!CO57+'MC Equipamentos e Sistemas'!DV57</f>
        <v>43875</v>
      </c>
      <c r="AD55" s="31">
        <f ca="1">'MC Equipamentos e Sistemas'!BI57+'MC Equipamentos e Sistemas'!CP57+'MC Equipamentos e Sistemas'!DW57</f>
        <v>43875</v>
      </c>
      <c r="AE55" s="31">
        <f ca="1">'MC Equipamentos e Sistemas'!BJ57+'MC Equipamentos e Sistemas'!CQ57+'MC Equipamentos e Sistemas'!DX57</f>
        <v>43875</v>
      </c>
      <c r="AF55" s="31">
        <f ca="1">'MC Equipamentos e Sistemas'!BK57+'MC Equipamentos e Sistemas'!CR57+'MC Equipamentos e Sistemas'!DY57</f>
        <v>43875</v>
      </c>
      <c r="AG55" s="31">
        <f ca="1">'MC Equipamentos e Sistemas'!BL57+'MC Equipamentos e Sistemas'!CS57+'MC Equipamentos e Sistemas'!DZ57</f>
        <v>43875</v>
      </c>
      <c r="AH55" s="31">
        <f ca="1">'MC Equipamentos e Sistemas'!BM57+'MC Equipamentos e Sistemas'!CT57+'MC Equipamentos e Sistemas'!EA57</f>
        <v>43875</v>
      </c>
      <c r="AI55" s="31">
        <f ca="1">'MC Equipamentos e Sistemas'!BN57+'MC Equipamentos e Sistemas'!CU57+'MC Equipamentos e Sistemas'!EB57</f>
        <v>43875</v>
      </c>
      <c r="AJ55" s="31">
        <f ca="1">'MC Equipamentos e Sistemas'!BO57+'MC Equipamentos e Sistemas'!CV57+'MC Equipamentos e Sistemas'!EC57</f>
        <v>43875</v>
      </c>
    </row>
    <row r="56" spans="2:36" ht="15" customHeight="1" x14ac:dyDescent="0.3">
      <c r="B56" s="98" t="str">
        <f>Cronogramas!B57</f>
        <v>1.5.2</v>
      </c>
      <c r="C56" s="99" t="str">
        <f>Cronogramas!C57</f>
        <v>Sistema de Telefonia Convencional</v>
      </c>
      <c r="D56" s="121">
        <f>'MC Equipamentos e Sistemas'!AI58</f>
        <v>0</v>
      </c>
      <c r="E56" s="113">
        <f>'MC Equipamentos e Sistemas'!AJ58</f>
        <v>0</v>
      </c>
      <c r="F56" s="133"/>
      <c r="G56" s="100">
        <f t="shared" ref="G56:AJ56" ca="1" si="10">SUBTOTAL(9,G57)</f>
        <v>99732.0323782575</v>
      </c>
      <c r="H56" s="100">
        <f t="shared" ca="1" si="10"/>
        <v>1495.9804856738624</v>
      </c>
      <c r="I56" s="100">
        <f t="shared" ca="1" si="10"/>
        <v>1495.9804856738624</v>
      </c>
      <c r="J56" s="100">
        <f t="shared" ca="1" si="10"/>
        <v>1495.9804856738624</v>
      </c>
      <c r="K56" s="100">
        <f t="shared" ca="1" si="10"/>
        <v>1495.9804856738624</v>
      </c>
      <c r="L56" s="100">
        <f t="shared" ca="1" si="10"/>
        <v>1495.9804856738624</v>
      </c>
      <c r="M56" s="100">
        <f t="shared" ca="1" si="10"/>
        <v>1495.9804856738624</v>
      </c>
      <c r="N56" s="100">
        <f t="shared" ca="1" si="10"/>
        <v>1495.9804856738624</v>
      </c>
      <c r="O56" s="100">
        <f t="shared" ca="1" si="10"/>
        <v>1495.9804856738624</v>
      </c>
      <c r="P56" s="100">
        <f t="shared" ca="1" si="10"/>
        <v>1495.9804856738624</v>
      </c>
      <c r="Q56" s="100">
        <f t="shared" ca="1" si="10"/>
        <v>1495.9804856738624</v>
      </c>
      <c r="R56" s="100">
        <f t="shared" ca="1" si="10"/>
        <v>1495.9804856738624</v>
      </c>
      <c r="S56" s="100">
        <f t="shared" ca="1" si="10"/>
        <v>1495.9804856738624</v>
      </c>
      <c r="T56" s="100">
        <f t="shared" ca="1" si="10"/>
        <v>1495.9804856738624</v>
      </c>
      <c r="U56" s="100">
        <f t="shared" ca="1" si="10"/>
        <v>1495.9804856738624</v>
      </c>
      <c r="V56" s="100">
        <f t="shared" ca="1" si="10"/>
        <v>89758.829140431757</v>
      </c>
      <c r="W56" s="100">
        <f t="shared" ca="1" si="10"/>
        <v>1495.9804856738624</v>
      </c>
      <c r="X56" s="100">
        <f t="shared" ca="1" si="10"/>
        <v>1495.9804856738624</v>
      </c>
      <c r="Y56" s="100">
        <f t="shared" ca="1" si="10"/>
        <v>1495.9804856738624</v>
      </c>
      <c r="Z56" s="100">
        <f t="shared" ca="1" si="10"/>
        <v>1495.9804856738624</v>
      </c>
      <c r="AA56" s="100">
        <f t="shared" ca="1" si="10"/>
        <v>1495.9804856738624</v>
      </c>
      <c r="AB56" s="100">
        <f t="shared" ca="1" si="10"/>
        <v>1495.9804856738624</v>
      </c>
      <c r="AC56" s="100">
        <f t="shared" ca="1" si="10"/>
        <v>1495.9804856738624</v>
      </c>
      <c r="AD56" s="100">
        <f t="shared" ca="1" si="10"/>
        <v>1495.9804856738624</v>
      </c>
      <c r="AE56" s="100">
        <f t="shared" ca="1" si="10"/>
        <v>1495.9804856738624</v>
      </c>
      <c r="AF56" s="100">
        <f t="shared" ca="1" si="10"/>
        <v>1495.9804856738624</v>
      </c>
      <c r="AG56" s="100">
        <f t="shared" ca="1" si="10"/>
        <v>1495.9804856738624</v>
      </c>
      <c r="AH56" s="100">
        <f t="shared" ca="1" si="10"/>
        <v>1495.9804856738624</v>
      </c>
      <c r="AI56" s="100">
        <f t="shared" ca="1" si="10"/>
        <v>1495.9804856738624</v>
      </c>
      <c r="AJ56" s="100">
        <f t="shared" ca="1" si="10"/>
        <v>1495.9804856738624</v>
      </c>
    </row>
    <row r="57" spans="2:36" ht="15" customHeight="1" x14ac:dyDescent="0.3">
      <c r="B57" s="2" t="str">
        <f>Cronogramas!B58</f>
        <v>1.5.2.1</v>
      </c>
      <c r="C57" s="3" t="str">
        <f>Cronogramas!C58</f>
        <v>Central Telefônica</v>
      </c>
      <c r="D57" s="34" t="str">
        <f>'MC Equipamentos e Sistemas'!AI59</f>
        <v>CJ</v>
      </c>
      <c r="E57" s="6">
        <f>'MC Equipamentos e Sistemas'!AJ59</f>
        <v>15</v>
      </c>
      <c r="F57" s="134">
        <f>'MC Equipamentos e Sistemas'!AK59</f>
        <v>99732.0323782575</v>
      </c>
      <c r="G57" s="31">
        <f ca="1">'MC Equipamentos e Sistemas'!AL59+'MC Equipamentos e Sistemas'!BS59+'MC Equipamentos e Sistemas'!CZ59</f>
        <v>99732.0323782575</v>
      </c>
      <c r="H57" s="31">
        <f ca="1">'MC Equipamentos e Sistemas'!AM59+'MC Equipamentos e Sistemas'!BT59+'MC Equipamentos e Sistemas'!DA59</f>
        <v>1495.9804856738624</v>
      </c>
      <c r="I57" s="31">
        <f ca="1">'MC Equipamentos e Sistemas'!AN59+'MC Equipamentos e Sistemas'!BU59+'MC Equipamentos e Sistemas'!DB59</f>
        <v>1495.9804856738624</v>
      </c>
      <c r="J57" s="31">
        <f ca="1">'MC Equipamentos e Sistemas'!AO59+'MC Equipamentos e Sistemas'!BV59+'MC Equipamentos e Sistemas'!DC59</f>
        <v>1495.9804856738624</v>
      </c>
      <c r="K57" s="31">
        <f ca="1">'MC Equipamentos e Sistemas'!AP59+'MC Equipamentos e Sistemas'!BW59+'MC Equipamentos e Sistemas'!DD59</f>
        <v>1495.9804856738624</v>
      </c>
      <c r="L57" s="31">
        <f ca="1">'MC Equipamentos e Sistemas'!AQ59+'MC Equipamentos e Sistemas'!BX59+'MC Equipamentos e Sistemas'!DE59</f>
        <v>1495.9804856738624</v>
      </c>
      <c r="M57" s="31">
        <f ca="1">'MC Equipamentos e Sistemas'!AR59+'MC Equipamentos e Sistemas'!BY59+'MC Equipamentos e Sistemas'!DF59</f>
        <v>1495.9804856738624</v>
      </c>
      <c r="N57" s="31">
        <f ca="1">'MC Equipamentos e Sistemas'!AS59+'MC Equipamentos e Sistemas'!BZ59+'MC Equipamentos e Sistemas'!DG59</f>
        <v>1495.9804856738624</v>
      </c>
      <c r="O57" s="31">
        <f ca="1">'MC Equipamentos e Sistemas'!AT59+'MC Equipamentos e Sistemas'!CA59+'MC Equipamentos e Sistemas'!DH59</f>
        <v>1495.9804856738624</v>
      </c>
      <c r="P57" s="31">
        <f ca="1">'MC Equipamentos e Sistemas'!AU59+'MC Equipamentos e Sistemas'!CB59+'MC Equipamentos e Sistemas'!DI59</f>
        <v>1495.9804856738624</v>
      </c>
      <c r="Q57" s="31">
        <f ca="1">'MC Equipamentos e Sistemas'!AV59+'MC Equipamentos e Sistemas'!CC59+'MC Equipamentos e Sistemas'!DJ59</f>
        <v>1495.9804856738624</v>
      </c>
      <c r="R57" s="31">
        <f ca="1">'MC Equipamentos e Sistemas'!AW59+'MC Equipamentos e Sistemas'!CD59+'MC Equipamentos e Sistemas'!DK59</f>
        <v>1495.9804856738624</v>
      </c>
      <c r="S57" s="31">
        <f ca="1">'MC Equipamentos e Sistemas'!AX59+'MC Equipamentos e Sistemas'!CE59+'MC Equipamentos e Sistemas'!DL59</f>
        <v>1495.9804856738624</v>
      </c>
      <c r="T57" s="31">
        <f ca="1">'MC Equipamentos e Sistemas'!AY59+'MC Equipamentos e Sistemas'!CF59+'MC Equipamentos e Sistemas'!DM59</f>
        <v>1495.9804856738624</v>
      </c>
      <c r="U57" s="31">
        <f ca="1">'MC Equipamentos e Sistemas'!AZ59+'MC Equipamentos e Sistemas'!CG59+'MC Equipamentos e Sistemas'!DN59</f>
        <v>1495.9804856738624</v>
      </c>
      <c r="V57" s="31">
        <f ca="1">'MC Equipamentos e Sistemas'!BA59+'MC Equipamentos e Sistemas'!CH59+'MC Equipamentos e Sistemas'!DO59</f>
        <v>89758.829140431757</v>
      </c>
      <c r="W57" s="31">
        <f ca="1">'MC Equipamentos e Sistemas'!BB59+'MC Equipamentos e Sistemas'!CI59+'MC Equipamentos e Sistemas'!DP59</f>
        <v>1495.9804856738624</v>
      </c>
      <c r="X57" s="31">
        <f ca="1">'MC Equipamentos e Sistemas'!BC59+'MC Equipamentos e Sistemas'!CJ59+'MC Equipamentos e Sistemas'!DQ59</f>
        <v>1495.9804856738624</v>
      </c>
      <c r="Y57" s="31">
        <f ca="1">'MC Equipamentos e Sistemas'!BD59+'MC Equipamentos e Sistemas'!CK59+'MC Equipamentos e Sistemas'!DR59</f>
        <v>1495.9804856738624</v>
      </c>
      <c r="Z57" s="31">
        <f ca="1">'MC Equipamentos e Sistemas'!BE59+'MC Equipamentos e Sistemas'!CL59+'MC Equipamentos e Sistemas'!DS59</f>
        <v>1495.9804856738624</v>
      </c>
      <c r="AA57" s="31">
        <f ca="1">'MC Equipamentos e Sistemas'!BF59+'MC Equipamentos e Sistemas'!CM59+'MC Equipamentos e Sistemas'!DT59</f>
        <v>1495.9804856738624</v>
      </c>
      <c r="AB57" s="31">
        <f ca="1">'MC Equipamentos e Sistemas'!BG59+'MC Equipamentos e Sistemas'!CN59+'MC Equipamentos e Sistemas'!DU59</f>
        <v>1495.9804856738624</v>
      </c>
      <c r="AC57" s="31">
        <f ca="1">'MC Equipamentos e Sistemas'!BH59+'MC Equipamentos e Sistemas'!CO59+'MC Equipamentos e Sistemas'!DV59</f>
        <v>1495.9804856738624</v>
      </c>
      <c r="AD57" s="31">
        <f ca="1">'MC Equipamentos e Sistemas'!BI59+'MC Equipamentos e Sistemas'!CP59+'MC Equipamentos e Sistemas'!DW59</f>
        <v>1495.9804856738624</v>
      </c>
      <c r="AE57" s="31">
        <f ca="1">'MC Equipamentos e Sistemas'!BJ59+'MC Equipamentos e Sistemas'!CQ59+'MC Equipamentos e Sistemas'!DX59</f>
        <v>1495.9804856738624</v>
      </c>
      <c r="AF57" s="31">
        <f ca="1">'MC Equipamentos e Sistemas'!BK59+'MC Equipamentos e Sistemas'!CR59+'MC Equipamentos e Sistemas'!DY59</f>
        <v>1495.9804856738624</v>
      </c>
      <c r="AG57" s="31">
        <f ca="1">'MC Equipamentos e Sistemas'!BL59+'MC Equipamentos e Sistemas'!CS59+'MC Equipamentos e Sistemas'!DZ59</f>
        <v>1495.9804856738624</v>
      </c>
      <c r="AH57" s="31">
        <f ca="1">'MC Equipamentos e Sistemas'!BM59+'MC Equipamentos e Sistemas'!CT59+'MC Equipamentos e Sistemas'!EA59</f>
        <v>1495.9804856738624</v>
      </c>
      <c r="AI57" s="31">
        <f ca="1">'MC Equipamentos e Sistemas'!BN59+'MC Equipamentos e Sistemas'!CU59+'MC Equipamentos e Sistemas'!EB59</f>
        <v>1495.9804856738624</v>
      </c>
      <c r="AJ57" s="31">
        <f ca="1">'MC Equipamentos e Sistemas'!BO59+'MC Equipamentos e Sistemas'!CV59+'MC Equipamentos e Sistemas'!EC59</f>
        <v>1495.9804856738624</v>
      </c>
    </row>
    <row r="58" spans="2:36" ht="15" customHeight="1" x14ac:dyDescent="0.3">
      <c r="B58" s="98" t="str">
        <f>Cronogramas!B59</f>
        <v>1.6</v>
      </c>
      <c r="C58" s="112" t="str">
        <f>Cronogramas!C59</f>
        <v>Sistema de Controle e Arrecadação</v>
      </c>
      <c r="D58" s="121">
        <f>'MC Equipamentos e Sistemas'!AI60</f>
        <v>0</v>
      </c>
      <c r="E58" s="113">
        <f>'MC Equipamentos e Sistemas'!AJ60</f>
        <v>0</v>
      </c>
      <c r="F58" s="133"/>
      <c r="G58" s="100">
        <f t="shared" ref="G58" ca="1" si="11">SUM(G59)</f>
        <v>91940300.468333334</v>
      </c>
      <c r="H58" s="100">
        <f t="shared" ref="H58" ca="1" si="12">SUM(H59)</f>
        <v>3940432.5070249997</v>
      </c>
      <c r="I58" s="100">
        <f t="shared" ref="I58" ca="1" si="13">SUM(I59)</f>
        <v>3940432.5070249997</v>
      </c>
      <c r="J58" s="100">
        <f t="shared" ref="J58" ca="1" si="14">SUM(J59)</f>
        <v>3940432.5070249997</v>
      </c>
      <c r="K58" s="100">
        <f t="shared" ref="K58" ca="1" si="15">SUM(K59)</f>
        <v>3940432.5070249997</v>
      </c>
      <c r="L58" s="100">
        <f t="shared" ref="L58" ca="1" si="16">SUM(L59)</f>
        <v>3940432.5070249997</v>
      </c>
      <c r="M58" s="100">
        <f t="shared" ref="M58" ca="1" si="17">SUM(M59)</f>
        <v>3940432.5070249997</v>
      </c>
      <c r="N58" s="100">
        <f t="shared" ref="N58" ca="1" si="18">SUM(N59)</f>
        <v>3940432.5070249997</v>
      </c>
      <c r="O58" s="100">
        <f t="shared" ref="O58" ca="1" si="19">SUM(O59)</f>
        <v>3940432.5070249997</v>
      </c>
      <c r="P58" s="100">
        <f t="shared" ref="P58" ca="1" si="20">SUM(P59)</f>
        <v>3940432.5070249997</v>
      </c>
      <c r="Q58" s="100">
        <f t="shared" ref="Q58" ca="1" si="21">SUM(Q59)</f>
        <v>3940432.5070249997</v>
      </c>
      <c r="R58" s="100">
        <f t="shared" ref="R58" ca="1" si="22">SUM(R59)</f>
        <v>3940432.5070249997</v>
      </c>
      <c r="S58" s="100">
        <f t="shared" ref="S58" ca="1" si="23">SUM(S59)</f>
        <v>3940432.5070249997</v>
      </c>
      <c r="T58" s="100">
        <f t="shared" ref="T58" ca="1" si="24">SUM(T59)</f>
        <v>3940432.5070249997</v>
      </c>
      <c r="U58" s="100">
        <f t="shared" ref="U58" ca="1" si="25">SUM(U59)</f>
        <v>3940432.5070249997</v>
      </c>
      <c r="V58" s="100">
        <f t="shared" ref="V58" ca="1" si="26">SUM(V59)</f>
        <v>3940432.5070249997</v>
      </c>
      <c r="W58" s="100">
        <f t="shared" ref="W58" ca="1" si="27">SUM(W59)</f>
        <v>3940432.5070249997</v>
      </c>
      <c r="X58" s="100">
        <f t="shared" ref="X58" ca="1" si="28">SUM(X59)</f>
        <v>3940432.5070249997</v>
      </c>
      <c r="Y58" s="100">
        <f t="shared" ref="Y58" ca="1" si="29">SUM(Y59)</f>
        <v>3940432.5070249997</v>
      </c>
      <c r="Z58" s="100">
        <f t="shared" ref="Z58" ca="1" si="30">SUM(Z59)</f>
        <v>3940432.5070249997</v>
      </c>
      <c r="AA58" s="100">
        <f t="shared" ref="AA58" ca="1" si="31">SUM(AA59)</f>
        <v>3940432.5070249997</v>
      </c>
      <c r="AB58" s="100">
        <f t="shared" ref="AB58" ca="1" si="32">SUM(AB59)</f>
        <v>3940432.5070249997</v>
      </c>
      <c r="AC58" s="100">
        <f t="shared" ref="AC58" ca="1" si="33">SUM(AC59)</f>
        <v>3940432.5070249997</v>
      </c>
      <c r="AD58" s="100">
        <f t="shared" ref="AD58" ca="1" si="34">SUM(AD59)</f>
        <v>3940432.5070249997</v>
      </c>
      <c r="AE58" s="100">
        <f t="shared" ref="AE58" ca="1" si="35">SUM(AE59)</f>
        <v>3940432.5070249997</v>
      </c>
      <c r="AF58" s="100">
        <f t="shared" ref="AF58" ca="1" si="36">SUM(AF59)</f>
        <v>3940432.5070249997</v>
      </c>
      <c r="AG58" s="100">
        <f t="shared" ref="AG58" ca="1" si="37">SUM(AG59)</f>
        <v>3940432.5070249997</v>
      </c>
      <c r="AH58" s="100">
        <f t="shared" ref="AH58" ca="1" si="38">SUM(AH59)</f>
        <v>3940432.5070249997</v>
      </c>
      <c r="AI58" s="100">
        <f t="shared" ref="AI58" ca="1" si="39">SUM(AI59)</f>
        <v>3940432.5070249997</v>
      </c>
      <c r="AJ58" s="100">
        <f t="shared" ref="AJ58" ca="1" si="40">SUM(AJ59)</f>
        <v>3940432.5070249997</v>
      </c>
    </row>
    <row r="59" spans="2:36" ht="15" customHeight="1" x14ac:dyDescent="0.3">
      <c r="B59" s="98" t="str">
        <f>Cronogramas!B60</f>
        <v>1.6.1</v>
      </c>
      <c r="C59" s="114" t="str">
        <f>Cronogramas!C60</f>
        <v>Free Flow</v>
      </c>
      <c r="D59" s="121">
        <f>'MC Equipamentos e Sistemas'!AI61</f>
        <v>0</v>
      </c>
      <c r="E59" s="113">
        <f>'MC Equipamentos e Sistemas'!AJ61</f>
        <v>0</v>
      </c>
      <c r="F59" s="133"/>
      <c r="G59" s="100">
        <f ca="1">SUBTOTAL(9,G60:G63)</f>
        <v>91940300.468333334</v>
      </c>
      <c r="H59" s="100">
        <f t="shared" ref="H59:AJ59" ca="1" si="41">SUBTOTAL(9,H60:H63)</f>
        <v>3940432.5070249997</v>
      </c>
      <c r="I59" s="100">
        <f t="shared" ca="1" si="41"/>
        <v>3940432.5070249997</v>
      </c>
      <c r="J59" s="100">
        <f t="shared" ca="1" si="41"/>
        <v>3940432.5070249997</v>
      </c>
      <c r="K59" s="100">
        <f t="shared" ca="1" si="41"/>
        <v>3940432.5070249997</v>
      </c>
      <c r="L59" s="100">
        <f t="shared" ca="1" si="41"/>
        <v>3940432.5070249997</v>
      </c>
      <c r="M59" s="100">
        <f t="shared" ca="1" si="41"/>
        <v>3940432.5070249997</v>
      </c>
      <c r="N59" s="100">
        <f t="shared" ca="1" si="41"/>
        <v>3940432.5070249997</v>
      </c>
      <c r="O59" s="100">
        <f t="shared" ca="1" si="41"/>
        <v>3940432.5070249997</v>
      </c>
      <c r="P59" s="100">
        <f t="shared" ca="1" si="41"/>
        <v>3940432.5070249997</v>
      </c>
      <c r="Q59" s="100">
        <f t="shared" ca="1" si="41"/>
        <v>3940432.5070249997</v>
      </c>
      <c r="R59" s="100">
        <f t="shared" ca="1" si="41"/>
        <v>3940432.5070249997</v>
      </c>
      <c r="S59" s="100">
        <f t="shared" ca="1" si="41"/>
        <v>3940432.5070249997</v>
      </c>
      <c r="T59" s="100">
        <f t="shared" ca="1" si="41"/>
        <v>3940432.5070249997</v>
      </c>
      <c r="U59" s="100">
        <f t="shared" ca="1" si="41"/>
        <v>3940432.5070249997</v>
      </c>
      <c r="V59" s="100">
        <f t="shared" ca="1" si="41"/>
        <v>3940432.5070249997</v>
      </c>
      <c r="W59" s="100">
        <f t="shared" ca="1" si="41"/>
        <v>3940432.5070249997</v>
      </c>
      <c r="X59" s="100">
        <f t="shared" ca="1" si="41"/>
        <v>3940432.5070249997</v>
      </c>
      <c r="Y59" s="100">
        <f t="shared" ca="1" si="41"/>
        <v>3940432.5070249997</v>
      </c>
      <c r="Z59" s="100">
        <f t="shared" ca="1" si="41"/>
        <v>3940432.5070249997</v>
      </c>
      <c r="AA59" s="100">
        <f t="shared" ca="1" si="41"/>
        <v>3940432.5070249997</v>
      </c>
      <c r="AB59" s="100">
        <f t="shared" ca="1" si="41"/>
        <v>3940432.5070249997</v>
      </c>
      <c r="AC59" s="100">
        <f t="shared" ca="1" si="41"/>
        <v>3940432.5070249997</v>
      </c>
      <c r="AD59" s="100">
        <f t="shared" ca="1" si="41"/>
        <v>3940432.5070249997</v>
      </c>
      <c r="AE59" s="100">
        <f t="shared" ca="1" si="41"/>
        <v>3940432.5070249997</v>
      </c>
      <c r="AF59" s="100">
        <f t="shared" ca="1" si="41"/>
        <v>3940432.5070249997</v>
      </c>
      <c r="AG59" s="100">
        <f t="shared" ca="1" si="41"/>
        <v>3940432.5070249997</v>
      </c>
      <c r="AH59" s="100">
        <f t="shared" ca="1" si="41"/>
        <v>3940432.5070249997</v>
      </c>
      <c r="AI59" s="100">
        <f t="shared" ca="1" si="41"/>
        <v>3940432.5070249997</v>
      </c>
      <c r="AJ59" s="100">
        <f t="shared" ca="1" si="41"/>
        <v>3940432.5070249997</v>
      </c>
    </row>
    <row r="60" spans="2:36" ht="15" customHeight="1" x14ac:dyDescent="0.3">
      <c r="B60" s="2" t="str">
        <f>Cronogramas!B61</f>
        <v>1.6.1.1</v>
      </c>
      <c r="C60" s="46" t="str">
        <f>Cronogramas!C61</f>
        <v>Hardware</v>
      </c>
      <c r="D60" s="34" t="str">
        <f>'MC Equipamentos e Sistemas'!AI62</f>
        <v>UND</v>
      </c>
      <c r="E60" s="6">
        <f>'MC Equipamentos e Sistemas'!AJ62</f>
        <v>30</v>
      </c>
      <c r="F60" s="134">
        <f>'MC Equipamentos e Sistemas'!AK62</f>
        <v>40623736.906666666</v>
      </c>
      <c r="G60" s="31">
        <f ca="1">'MC Equipamentos e Sistemas'!AL62+'MC Equipamentos e Sistemas'!BS62+'MC Equipamentos e Sistemas'!CZ62</f>
        <v>40623736.906666666</v>
      </c>
      <c r="H60" s="31">
        <f ca="1">'MC Equipamentos e Sistemas'!AM62+'MC Equipamentos e Sistemas'!BT62+'MC Equipamentos e Sistemas'!DA62</f>
        <v>609356.05359999998</v>
      </c>
      <c r="I60" s="31">
        <f ca="1">'MC Equipamentos e Sistemas'!AN62+'MC Equipamentos e Sistemas'!BU62+'MC Equipamentos e Sistemas'!DB62</f>
        <v>609356.05359999998</v>
      </c>
      <c r="J60" s="31">
        <f ca="1">'MC Equipamentos e Sistemas'!AO62+'MC Equipamentos e Sistemas'!BV62+'MC Equipamentos e Sistemas'!DC62</f>
        <v>609356.05359999998</v>
      </c>
      <c r="K60" s="31">
        <f ca="1">'MC Equipamentos e Sistemas'!AP62+'MC Equipamentos e Sistemas'!BW62+'MC Equipamentos e Sistemas'!DD62</f>
        <v>609356.05359999998</v>
      </c>
      <c r="L60" s="31">
        <f ca="1">'MC Equipamentos e Sistemas'!AQ62+'MC Equipamentos e Sistemas'!BX62+'MC Equipamentos e Sistemas'!DE62</f>
        <v>609356.05359999998</v>
      </c>
      <c r="M60" s="31">
        <f ca="1">'MC Equipamentos e Sistemas'!AR62+'MC Equipamentos e Sistemas'!BY62+'MC Equipamentos e Sistemas'!DF62</f>
        <v>609356.05359999998</v>
      </c>
      <c r="N60" s="31">
        <f ca="1">'MC Equipamentos e Sistemas'!AS62+'MC Equipamentos e Sistemas'!BZ62+'MC Equipamentos e Sistemas'!DG62</f>
        <v>609356.05359999998</v>
      </c>
      <c r="O60" s="31">
        <f ca="1">'MC Equipamentos e Sistemas'!AT62+'MC Equipamentos e Sistemas'!CA62+'MC Equipamentos e Sistemas'!DH62</f>
        <v>609356.05359999998</v>
      </c>
      <c r="P60" s="31">
        <f ca="1">'MC Equipamentos e Sistemas'!AU62+'MC Equipamentos e Sistemas'!CB62+'MC Equipamentos e Sistemas'!DI62</f>
        <v>609356.05359999998</v>
      </c>
      <c r="Q60" s="31">
        <f ca="1">'MC Equipamentos e Sistemas'!AV62+'MC Equipamentos e Sistemas'!CC62+'MC Equipamentos e Sistemas'!DJ62</f>
        <v>609356.05359999998</v>
      </c>
      <c r="R60" s="31">
        <f ca="1">'MC Equipamentos e Sistemas'!AW62+'MC Equipamentos e Sistemas'!CD62+'MC Equipamentos e Sistemas'!DK62</f>
        <v>609356.05359999998</v>
      </c>
      <c r="S60" s="31">
        <f ca="1">'MC Equipamentos e Sistemas'!AX62+'MC Equipamentos e Sistemas'!CE62+'MC Equipamentos e Sistemas'!DL62</f>
        <v>609356.05359999998</v>
      </c>
      <c r="T60" s="31">
        <f ca="1">'MC Equipamentos e Sistemas'!AY62+'MC Equipamentos e Sistemas'!CF62+'MC Equipamentos e Sistemas'!DM62</f>
        <v>609356.05359999998</v>
      </c>
      <c r="U60" s="31">
        <f ca="1">'MC Equipamentos e Sistemas'!AZ62+'MC Equipamentos e Sistemas'!CG62+'MC Equipamentos e Sistemas'!DN62</f>
        <v>609356.05359999998</v>
      </c>
      <c r="V60" s="31">
        <f ca="1">'MC Equipamentos e Sistemas'!BA62+'MC Equipamentos e Sistemas'!CH62+'MC Equipamentos e Sistemas'!DO62</f>
        <v>609356.05359999998</v>
      </c>
      <c r="W60" s="31">
        <f ca="1">'MC Equipamentos e Sistemas'!BB62+'MC Equipamentos e Sistemas'!CI62+'MC Equipamentos e Sistemas'!DP62</f>
        <v>609356.05359999998</v>
      </c>
      <c r="X60" s="31">
        <f ca="1">'MC Equipamentos e Sistemas'!BC62+'MC Equipamentos e Sistemas'!CJ62+'MC Equipamentos e Sistemas'!DQ62</f>
        <v>609356.05359999998</v>
      </c>
      <c r="Y60" s="31">
        <f ca="1">'MC Equipamentos e Sistemas'!BD62+'MC Equipamentos e Sistemas'!CK62+'MC Equipamentos e Sistemas'!DR62</f>
        <v>609356.05359999998</v>
      </c>
      <c r="Z60" s="31">
        <f ca="1">'MC Equipamentos e Sistemas'!BE62+'MC Equipamentos e Sistemas'!CL62+'MC Equipamentos e Sistemas'!DS62</f>
        <v>609356.05359999998</v>
      </c>
      <c r="AA60" s="31">
        <f ca="1">'MC Equipamentos e Sistemas'!BF62+'MC Equipamentos e Sistemas'!CM62+'MC Equipamentos e Sistemas'!DT62</f>
        <v>609356.05359999998</v>
      </c>
      <c r="AB60" s="31">
        <f ca="1">'MC Equipamentos e Sistemas'!BG62+'MC Equipamentos e Sistemas'!CN62+'MC Equipamentos e Sistemas'!DU62</f>
        <v>609356.05359999998</v>
      </c>
      <c r="AC60" s="31">
        <f ca="1">'MC Equipamentos e Sistemas'!BH62+'MC Equipamentos e Sistemas'!CO62+'MC Equipamentos e Sistemas'!DV62</f>
        <v>609356.05359999998</v>
      </c>
      <c r="AD60" s="31">
        <f ca="1">'MC Equipamentos e Sistemas'!BI62+'MC Equipamentos e Sistemas'!CP62+'MC Equipamentos e Sistemas'!DW62</f>
        <v>609356.05359999998</v>
      </c>
      <c r="AE60" s="31">
        <f ca="1">'MC Equipamentos e Sistemas'!BJ62+'MC Equipamentos e Sistemas'!CQ62+'MC Equipamentos e Sistemas'!DX62</f>
        <v>609356.05359999998</v>
      </c>
      <c r="AF60" s="31">
        <f ca="1">'MC Equipamentos e Sistemas'!BK62+'MC Equipamentos e Sistemas'!CR62+'MC Equipamentos e Sistemas'!DY62</f>
        <v>609356.05359999998</v>
      </c>
      <c r="AG60" s="31">
        <f ca="1">'MC Equipamentos e Sistemas'!BL62+'MC Equipamentos e Sistemas'!CS62+'MC Equipamentos e Sistemas'!DZ62</f>
        <v>609356.05359999998</v>
      </c>
      <c r="AH60" s="31">
        <f ca="1">'MC Equipamentos e Sistemas'!BM62+'MC Equipamentos e Sistemas'!CT62+'MC Equipamentos e Sistemas'!EA62</f>
        <v>609356.05359999998</v>
      </c>
      <c r="AI60" s="31">
        <f ca="1">'MC Equipamentos e Sistemas'!BN62+'MC Equipamentos e Sistemas'!CU62+'MC Equipamentos e Sistemas'!EB62</f>
        <v>609356.05359999998</v>
      </c>
      <c r="AJ60" s="31">
        <f ca="1">'MC Equipamentos e Sistemas'!BO62+'MC Equipamentos e Sistemas'!CV62+'MC Equipamentos e Sistemas'!EC62</f>
        <v>609356.05359999998</v>
      </c>
    </row>
    <row r="61" spans="2:36" ht="15" customHeight="1" x14ac:dyDescent="0.3">
      <c r="B61" s="2" t="str">
        <f>Cronogramas!B62</f>
        <v>1.6.1.2</v>
      </c>
      <c r="C61" s="46" t="str">
        <f>Cronogramas!C62</f>
        <v>Softwares e Licenças</v>
      </c>
      <c r="D61" s="34" t="str">
        <f>'MC Equipamentos e Sistemas'!AI63</f>
        <v>UND</v>
      </c>
      <c r="E61" s="6">
        <f>'MC Equipamentos e Sistemas'!AJ63</f>
        <v>30</v>
      </c>
      <c r="F61" s="134">
        <f>'MC Equipamentos e Sistemas'!AK63</f>
        <v>14049681.998333335</v>
      </c>
      <c r="G61" s="31">
        <f ca="1">'MC Equipamentos e Sistemas'!AL63+'MC Equipamentos e Sistemas'!BS63+'MC Equipamentos e Sistemas'!CZ63</f>
        <v>14049681.998333335</v>
      </c>
      <c r="H61" s="31">
        <f ca="1">'MC Equipamentos e Sistemas'!AM63+'MC Equipamentos e Sistemas'!BT63+'MC Equipamentos e Sistemas'!DA63</f>
        <v>210745.22997500002</v>
      </c>
      <c r="I61" s="31">
        <f ca="1">'MC Equipamentos e Sistemas'!AN63+'MC Equipamentos e Sistemas'!BU63+'MC Equipamentos e Sistemas'!DB63</f>
        <v>210745.22997500002</v>
      </c>
      <c r="J61" s="31">
        <f ca="1">'MC Equipamentos e Sistemas'!AO63+'MC Equipamentos e Sistemas'!BV63+'MC Equipamentos e Sistemas'!DC63</f>
        <v>210745.22997500002</v>
      </c>
      <c r="K61" s="31">
        <f ca="1">'MC Equipamentos e Sistemas'!AP63+'MC Equipamentos e Sistemas'!BW63+'MC Equipamentos e Sistemas'!DD63</f>
        <v>210745.22997500002</v>
      </c>
      <c r="L61" s="31">
        <f ca="1">'MC Equipamentos e Sistemas'!AQ63+'MC Equipamentos e Sistemas'!BX63+'MC Equipamentos e Sistemas'!DE63</f>
        <v>210745.22997500002</v>
      </c>
      <c r="M61" s="31">
        <f ca="1">'MC Equipamentos e Sistemas'!AR63+'MC Equipamentos e Sistemas'!BY63+'MC Equipamentos e Sistemas'!DF63</f>
        <v>210745.22997500002</v>
      </c>
      <c r="N61" s="31">
        <f ca="1">'MC Equipamentos e Sistemas'!AS63+'MC Equipamentos e Sistemas'!BZ63+'MC Equipamentos e Sistemas'!DG63</f>
        <v>210745.22997500002</v>
      </c>
      <c r="O61" s="31">
        <f ca="1">'MC Equipamentos e Sistemas'!AT63+'MC Equipamentos e Sistemas'!CA63+'MC Equipamentos e Sistemas'!DH63</f>
        <v>210745.22997500002</v>
      </c>
      <c r="P61" s="31">
        <f ca="1">'MC Equipamentos e Sistemas'!AU63+'MC Equipamentos e Sistemas'!CB63+'MC Equipamentos e Sistemas'!DI63</f>
        <v>210745.22997500002</v>
      </c>
      <c r="Q61" s="31">
        <f ca="1">'MC Equipamentos e Sistemas'!AV63+'MC Equipamentos e Sistemas'!CC63+'MC Equipamentos e Sistemas'!DJ63</f>
        <v>210745.22997500002</v>
      </c>
      <c r="R61" s="31">
        <f ca="1">'MC Equipamentos e Sistemas'!AW63+'MC Equipamentos e Sistemas'!CD63+'MC Equipamentos e Sistemas'!DK63</f>
        <v>210745.22997500002</v>
      </c>
      <c r="S61" s="31">
        <f ca="1">'MC Equipamentos e Sistemas'!AX63+'MC Equipamentos e Sistemas'!CE63+'MC Equipamentos e Sistemas'!DL63</f>
        <v>210745.22997500002</v>
      </c>
      <c r="T61" s="31">
        <f ca="1">'MC Equipamentos e Sistemas'!AY63+'MC Equipamentos e Sistemas'!CF63+'MC Equipamentos e Sistemas'!DM63</f>
        <v>210745.22997500002</v>
      </c>
      <c r="U61" s="31">
        <f ca="1">'MC Equipamentos e Sistemas'!AZ63+'MC Equipamentos e Sistemas'!CG63+'MC Equipamentos e Sistemas'!DN63</f>
        <v>210745.22997500002</v>
      </c>
      <c r="V61" s="31">
        <f ca="1">'MC Equipamentos e Sistemas'!BA63+'MC Equipamentos e Sistemas'!CH63+'MC Equipamentos e Sistemas'!DO63</f>
        <v>210745.22997500002</v>
      </c>
      <c r="W61" s="31">
        <f ca="1">'MC Equipamentos e Sistemas'!BB63+'MC Equipamentos e Sistemas'!CI63+'MC Equipamentos e Sistemas'!DP63</f>
        <v>210745.22997500002</v>
      </c>
      <c r="X61" s="31">
        <f ca="1">'MC Equipamentos e Sistemas'!BC63+'MC Equipamentos e Sistemas'!CJ63+'MC Equipamentos e Sistemas'!DQ63</f>
        <v>210745.22997500002</v>
      </c>
      <c r="Y61" s="31">
        <f ca="1">'MC Equipamentos e Sistemas'!BD63+'MC Equipamentos e Sistemas'!CK63+'MC Equipamentos e Sistemas'!DR63</f>
        <v>210745.22997500002</v>
      </c>
      <c r="Z61" s="31">
        <f ca="1">'MC Equipamentos e Sistemas'!BE63+'MC Equipamentos e Sistemas'!CL63+'MC Equipamentos e Sistemas'!DS63</f>
        <v>210745.22997500002</v>
      </c>
      <c r="AA61" s="31">
        <f ca="1">'MC Equipamentos e Sistemas'!BF63+'MC Equipamentos e Sistemas'!CM63+'MC Equipamentos e Sistemas'!DT63</f>
        <v>210745.22997500002</v>
      </c>
      <c r="AB61" s="31">
        <f ca="1">'MC Equipamentos e Sistemas'!BG63+'MC Equipamentos e Sistemas'!CN63+'MC Equipamentos e Sistemas'!DU63</f>
        <v>210745.22997500002</v>
      </c>
      <c r="AC61" s="31">
        <f ca="1">'MC Equipamentos e Sistemas'!BH63+'MC Equipamentos e Sistemas'!CO63+'MC Equipamentos e Sistemas'!DV63</f>
        <v>210745.22997500002</v>
      </c>
      <c r="AD61" s="31">
        <f ca="1">'MC Equipamentos e Sistemas'!BI63+'MC Equipamentos e Sistemas'!CP63+'MC Equipamentos e Sistemas'!DW63</f>
        <v>210745.22997500002</v>
      </c>
      <c r="AE61" s="31">
        <f ca="1">'MC Equipamentos e Sistemas'!BJ63+'MC Equipamentos e Sistemas'!CQ63+'MC Equipamentos e Sistemas'!DX63</f>
        <v>210745.22997500002</v>
      </c>
      <c r="AF61" s="31">
        <f ca="1">'MC Equipamentos e Sistemas'!BK63+'MC Equipamentos e Sistemas'!CR63+'MC Equipamentos e Sistemas'!DY63</f>
        <v>210745.22997500002</v>
      </c>
      <c r="AG61" s="31">
        <f ca="1">'MC Equipamentos e Sistemas'!BL63+'MC Equipamentos e Sistemas'!CS63+'MC Equipamentos e Sistemas'!DZ63</f>
        <v>210745.22997500002</v>
      </c>
      <c r="AH61" s="31">
        <f ca="1">'MC Equipamentos e Sistemas'!BM63+'MC Equipamentos e Sistemas'!CT63+'MC Equipamentos e Sistemas'!EA63</f>
        <v>210745.22997500002</v>
      </c>
      <c r="AI61" s="31">
        <f ca="1">'MC Equipamentos e Sistemas'!BN63+'MC Equipamentos e Sistemas'!CU63+'MC Equipamentos e Sistemas'!EB63</f>
        <v>210745.22997500002</v>
      </c>
      <c r="AJ61" s="31">
        <f ca="1">'MC Equipamentos e Sistemas'!BO63+'MC Equipamentos e Sistemas'!CV63+'MC Equipamentos e Sistemas'!EC63</f>
        <v>210745.22997500002</v>
      </c>
    </row>
    <row r="62" spans="2:36" ht="15" customHeight="1" x14ac:dyDescent="0.3">
      <c r="B62" s="2" t="str">
        <f>Cronogramas!B63</f>
        <v>1.6.1.3</v>
      </c>
      <c r="C62" s="46" t="str">
        <f>Cronogramas!C63</f>
        <v>Serviços</v>
      </c>
      <c r="D62" s="34" t="str">
        <f>'MC Equipamentos e Sistemas'!AI64</f>
        <v>UND</v>
      </c>
      <c r="E62" s="6">
        <f>'MC Equipamentos e Sistemas'!AJ64</f>
        <v>30</v>
      </c>
      <c r="F62" s="134">
        <f>'MC Equipamentos e Sistemas'!AK64</f>
        <v>34705553.563333333</v>
      </c>
      <c r="G62" s="31">
        <f ca="1">'MC Equipamentos e Sistemas'!AL64+'MC Equipamentos e Sistemas'!BS64+'MC Equipamentos e Sistemas'!CZ64</f>
        <v>34705553.563333333</v>
      </c>
      <c r="H62" s="31">
        <f ca="1">'MC Equipamentos e Sistemas'!AM64+'MC Equipamentos e Sistemas'!BT64+'MC Equipamentos e Sistemas'!DA64</f>
        <v>520583.30344999995</v>
      </c>
      <c r="I62" s="31">
        <f ca="1">'MC Equipamentos e Sistemas'!AN64+'MC Equipamentos e Sistemas'!BU64+'MC Equipamentos e Sistemas'!DB64</f>
        <v>520583.30344999995</v>
      </c>
      <c r="J62" s="31">
        <f ca="1">'MC Equipamentos e Sistemas'!AO64+'MC Equipamentos e Sistemas'!BV64+'MC Equipamentos e Sistemas'!DC64</f>
        <v>520583.30344999995</v>
      </c>
      <c r="K62" s="31">
        <f ca="1">'MC Equipamentos e Sistemas'!AP64+'MC Equipamentos e Sistemas'!BW64+'MC Equipamentos e Sistemas'!DD64</f>
        <v>520583.30344999995</v>
      </c>
      <c r="L62" s="31">
        <f ca="1">'MC Equipamentos e Sistemas'!AQ64+'MC Equipamentos e Sistemas'!BX64+'MC Equipamentos e Sistemas'!DE64</f>
        <v>520583.30344999995</v>
      </c>
      <c r="M62" s="31">
        <f ca="1">'MC Equipamentos e Sistemas'!AR64+'MC Equipamentos e Sistemas'!BY64+'MC Equipamentos e Sistemas'!DF64</f>
        <v>520583.30344999995</v>
      </c>
      <c r="N62" s="31">
        <f ca="1">'MC Equipamentos e Sistemas'!AS64+'MC Equipamentos e Sistemas'!BZ64+'MC Equipamentos e Sistemas'!DG64</f>
        <v>520583.30344999995</v>
      </c>
      <c r="O62" s="31">
        <f ca="1">'MC Equipamentos e Sistemas'!AT64+'MC Equipamentos e Sistemas'!CA64+'MC Equipamentos e Sistemas'!DH64</f>
        <v>520583.30344999995</v>
      </c>
      <c r="P62" s="31">
        <f ca="1">'MC Equipamentos e Sistemas'!AU64+'MC Equipamentos e Sistemas'!CB64+'MC Equipamentos e Sistemas'!DI64</f>
        <v>520583.30344999995</v>
      </c>
      <c r="Q62" s="31">
        <f ca="1">'MC Equipamentos e Sistemas'!AV64+'MC Equipamentos e Sistemas'!CC64+'MC Equipamentos e Sistemas'!DJ64</f>
        <v>520583.30344999995</v>
      </c>
      <c r="R62" s="31">
        <f ca="1">'MC Equipamentos e Sistemas'!AW64+'MC Equipamentos e Sistemas'!CD64+'MC Equipamentos e Sistemas'!DK64</f>
        <v>520583.30344999995</v>
      </c>
      <c r="S62" s="31">
        <f ca="1">'MC Equipamentos e Sistemas'!AX64+'MC Equipamentos e Sistemas'!CE64+'MC Equipamentos e Sistemas'!DL64</f>
        <v>520583.30344999995</v>
      </c>
      <c r="T62" s="31">
        <f ca="1">'MC Equipamentos e Sistemas'!AY64+'MC Equipamentos e Sistemas'!CF64+'MC Equipamentos e Sistemas'!DM64</f>
        <v>520583.30344999995</v>
      </c>
      <c r="U62" s="31">
        <f ca="1">'MC Equipamentos e Sistemas'!AZ64+'MC Equipamentos e Sistemas'!CG64+'MC Equipamentos e Sistemas'!DN64</f>
        <v>520583.30344999995</v>
      </c>
      <c r="V62" s="31">
        <f ca="1">'MC Equipamentos e Sistemas'!BA64+'MC Equipamentos e Sistemas'!CH64+'MC Equipamentos e Sistemas'!DO64</f>
        <v>520583.30344999995</v>
      </c>
      <c r="W62" s="31">
        <f ca="1">'MC Equipamentos e Sistemas'!BB64+'MC Equipamentos e Sistemas'!CI64+'MC Equipamentos e Sistemas'!DP64</f>
        <v>520583.30344999995</v>
      </c>
      <c r="X62" s="31">
        <f ca="1">'MC Equipamentos e Sistemas'!BC64+'MC Equipamentos e Sistemas'!CJ64+'MC Equipamentos e Sistemas'!DQ64</f>
        <v>520583.30344999995</v>
      </c>
      <c r="Y62" s="31">
        <f ca="1">'MC Equipamentos e Sistemas'!BD64+'MC Equipamentos e Sistemas'!CK64+'MC Equipamentos e Sistemas'!DR64</f>
        <v>520583.30344999995</v>
      </c>
      <c r="Z62" s="31">
        <f ca="1">'MC Equipamentos e Sistemas'!BE64+'MC Equipamentos e Sistemas'!CL64+'MC Equipamentos e Sistemas'!DS64</f>
        <v>520583.30344999995</v>
      </c>
      <c r="AA62" s="31">
        <f ca="1">'MC Equipamentos e Sistemas'!BF64+'MC Equipamentos e Sistemas'!CM64+'MC Equipamentos e Sistemas'!DT64</f>
        <v>520583.30344999995</v>
      </c>
      <c r="AB62" s="31">
        <f ca="1">'MC Equipamentos e Sistemas'!BG64+'MC Equipamentos e Sistemas'!CN64+'MC Equipamentos e Sistemas'!DU64</f>
        <v>520583.30344999995</v>
      </c>
      <c r="AC62" s="31">
        <f ca="1">'MC Equipamentos e Sistemas'!BH64+'MC Equipamentos e Sistemas'!CO64+'MC Equipamentos e Sistemas'!DV64</f>
        <v>520583.30344999995</v>
      </c>
      <c r="AD62" s="31">
        <f ca="1">'MC Equipamentos e Sistemas'!BI64+'MC Equipamentos e Sistemas'!CP64+'MC Equipamentos e Sistemas'!DW64</f>
        <v>520583.30344999995</v>
      </c>
      <c r="AE62" s="31">
        <f ca="1">'MC Equipamentos e Sistemas'!BJ64+'MC Equipamentos e Sistemas'!CQ64+'MC Equipamentos e Sistemas'!DX64</f>
        <v>520583.30344999995</v>
      </c>
      <c r="AF62" s="31">
        <f ca="1">'MC Equipamentos e Sistemas'!BK64+'MC Equipamentos e Sistemas'!CR64+'MC Equipamentos e Sistemas'!DY64</f>
        <v>520583.30344999995</v>
      </c>
      <c r="AG62" s="31">
        <f ca="1">'MC Equipamentos e Sistemas'!BL64+'MC Equipamentos e Sistemas'!CS64+'MC Equipamentos e Sistemas'!DZ64</f>
        <v>520583.30344999995</v>
      </c>
      <c r="AH62" s="31">
        <f ca="1">'MC Equipamentos e Sistemas'!BM64+'MC Equipamentos e Sistemas'!CT64+'MC Equipamentos e Sistemas'!EA64</f>
        <v>520583.30344999995</v>
      </c>
      <c r="AI62" s="31">
        <f ca="1">'MC Equipamentos e Sistemas'!BN64+'MC Equipamentos e Sistemas'!CU64+'MC Equipamentos e Sistemas'!EB64</f>
        <v>520583.30344999995</v>
      </c>
      <c r="AJ62" s="31">
        <f ca="1">'MC Equipamentos e Sistemas'!BO64+'MC Equipamentos e Sistemas'!CV64+'MC Equipamentos e Sistemas'!EC64</f>
        <v>520583.30344999995</v>
      </c>
    </row>
    <row r="63" spans="2:36" ht="15" customHeight="1" x14ac:dyDescent="0.3">
      <c r="B63" s="2" t="str">
        <f>Cronogramas!B64</f>
        <v>1.6.1.4</v>
      </c>
      <c r="C63" s="46" t="str">
        <f>Cronogramas!C64</f>
        <v>Suporte e Manutenção</v>
      </c>
      <c r="D63" s="34" t="str">
        <f>'MC Equipamentos e Sistemas'!AI65</f>
        <v>MÊS</v>
      </c>
      <c r="E63" s="6">
        <f>'MC Equipamentos e Sistemas'!AJ65</f>
        <v>30</v>
      </c>
      <c r="F63" s="134">
        <f>'MC Equipamentos e Sistemas'!AK65</f>
        <v>213444</v>
      </c>
      <c r="G63" s="31">
        <f ca="1">'MC Equipamentos e Sistemas'!AL65+'MC Equipamentos e Sistemas'!BS65+'MC Equipamentos e Sistemas'!CZ65</f>
        <v>2561328</v>
      </c>
      <c r="H63" s="31">
        <f ca="1">'MC Equipamentos e Sistemas'!AM65+'MC Equipamentos e Sistemas'!BT65+'MC Equipamentos e Sistemas'!DA65</f>
        <v>2599747.92</v>
      </c>
      <c r="I63" s="31">
        <f ca="1">'MC Equipamentos e Sistemas'!AN65+'MC Equipamentos e Sistemas'!BU65+'MC Equipamentos e Sistemas'!DB65</f>
        <v>2599747.92</v>
      </c>
      <c r="J63" s="31">
        <f ca="1">'MC Equipamentos e Sistemas'!AO65+'MC Equipamentos e Sistemas'!BV65+'MC Equipamentos e Sistemas'!DC65</f>
        <v>2599747.92</v>
      </c>
      <c r="K63" s="31">
        <f ca="1">'MC Equipamentos e Sistemas'!AP65+'MC Equipamentos e Sistemas'!BW65+'MC Equipamentos e Sistemas'!DD65</f>
        <v>2599747.92</v>
      </c>
      <c r="L63" s="31">
        <f ca="1">'MC Equipamentos e Sistemas'!AQ65+'MC Equipamentos e Sistemas'!BX65+'MC Equipamentos e Sistemas'!DE65</f>
        <v>2599747.92</v>
      </c>
      <c r="M63" s="31">
        <f ca="1">'MC Equipamentos e Sistemas'!AR65+'MC Equipamentos e Sistemas'!BY65+'MC Equipamentos e Sistemas'!DF65</f>
        <v>2599747.92</v>
      </c>
      <c r="N63" s="31">
        <f ca="1">'MC Equipamentos e Sistemas'!AS65+'MC Equipamentos e Sistemas'!BZ65+'MC Equipamentos e Sistemas'!DG65</f>
        <v>2599747.92</v>
      </c>
      <c r="O63" s="31">
        <f ca="1">'MC Equipamentos e Sistemas'!AT65+'MC Equipamentos e Sistemas'!CA65+'MC Equipamentos e Sistemas'!DH65</f>
        <v>2599747.92</v>
      </c>
      <c r="P63" s="31">
        <f ca="1">'MC Equipamentos e Sistemas'!AU65+'MC Equipamentos e Sistemas'!CB65+'MC Equipamentos e Sistemas'!DI65</f>
        <v>2599747.92</v>
      </c>
      <c r="Q63" s="31">
        <f ca="1">'MC Equipamentos e Sistemas'!AV65+'MC Equipamentos e Sistemas'!CC65+'MC Equipamentos e Sistemas'!DJ65</f>
        <v>2599747.92</v>
      </c>
      <c r="R63" s="31">
        <f ca="1">'MC Equipamentos e Sistemas'!AW65+'MC Equipamentos e Sistemas'!CD65+'MC Equipamentos e Sistemas'!DK65</f>
        <v>2599747.92</v>
      </c>
      <c r="S63" s="31">
        <f ca="1">'MC Equipamentos e Sistemas'!AX65+'MC Equipamentos e Sistemas'!CE65+'MC Equipamentos e Sistemas'!DL65</f>
        <v>2599747.92</v>
      </c>
      <c r="T63" s="31">
        <f ca="1">'MC Equipamentos e Sistemas'!AY65+'MC Equipamentos e Sistemas'!CF65+'MC Equipamentos e Sistemas'!DM65</f>
        <v>2599747.92</v>
      </c>
      <c r="U63" s="31">
        <f ca="1">'MC Equipamentos e Sistemas'!AZ65+'MC Equipamentos e Sistemas'!CG65+'MC Equipamentos e Sistemas'!DN65</f>
        <v>2599747.92</v>
      </c>
      <c r="V63" s="31">
        <f ca="1">'MC Equipamentos e Sistemas'!BA65+'MC Equipamentos e Sistemas'!CH65+'MC Equipamentos e Sistemas'!DO65</f>
        <v>2599747.92</v>
      </c>
      <c r="W63" s="31">
        <f ca="1">'MC Equipamentos e Sistemas'!BB65+'MC Equipamentos e Sistemas'!CI65+'MC Equipamentos e Sistemas'!DP65</f>
        <v>2599747.92</v>
      </c>
      <c r="X63" s="31">
        <f ca="1">'MC Equipamentos e Sistemas'!BC65+'MC Equipamentos e Sistemas'!CJ65+'MC Equipamentos e Sistemas'!DQ65</f>
        <v>2599747.92</v>
      </c>
      <c r="Y63" s="31">
        <f ca="1">'MC Equipamentos e Sistemas'!BD65+'MC Equipamentos e Sistemas'!CK65+'MC Equipamentos e Sistemas'!DR65</f>
        <v>2599747.92</v>
      </c>
      <c r="Z63" s="31">
        <f ca="1">'MC Equipamentos e Sistemas'!BE65+'MC Equipamentos e Sistemas'!CL65+'MC Equipamentos e Sistemas'!DS65</f>
        <v>2599747.92</v>
      </c>
      <c r="AA63" s="31">
        <f ca="1">'MC Equipamentos e Sistemas'!BF65+'MC Equipamentos e Sistemas'!CM65+'MC Equipamentos e Sistemas'!DT65</f>
        <v>2599747.92</v>
      </c>
      <c r="AB63" s="31">
        <f ca="1">'MC Equipamentos e Sistemas'!BG65+'MC Equipamentos e Sistemas'!CN65+'MC Equipamentos e Sistemas'!DU65</f>
        <v>2599747.92</v>
      </c>
      <c r="AC63" s="31">
        <f ca="1">'MC Equipamentos e Sistemas'!BH65+'MC Equipamentos e Sistemas'!CO65+'MC Equipamentos e Sistemas'!DV65</f>
        <v>2599747.92</v>
      </c>
      <c r="AD63" s="31">
        <f ca="1">'MC Equipamentos e Sistemas'!BI65+'MC Equipamentos e Sistemas'!CP65+'MC Equipamentos e Sistemas'!DW65</f>
        <v>2599747.92</v>
      </c>
      <c r="AE63" s="31">
        <f ca="1">'MC Equipamentos e Sistemas'!BJ65+'MC Equipamentos e Sistemas'!CQ65+'MC Equipamentos e Sistemas'!DX65</f>
        <v>2599747.92</v>
      </c>
      <c r="AF63" s="31">
        <f ca="1">'MC Equipamentos e Sistemas'!BK65+'MC Equipamentos e Sistemas'!CR65+'MC Equipamentos e Sistemas'!DY65</f>
        <v>2599747.92</v>
      </c>
      <c r="AG63" s="31">
        <f ca="1">'MC Equipamentos e Sistemas'!BL65+'MC Equipamentos e Sistemas'!CS65+'MC Equipamentos e Sistemas'!DZ65</f>
        <v>2599747.92</v>
      </c>
      <c r="AH63" s="31">
        <f ca="1">'MC Equipamentos e Sistemas'!BM65+'MC Equipamentos e Sistemas'!CT65+'MC Equipamentos e Sistemas'!EA65</f>
        <v>2599747.92</v>
      </c>
      <c r="AI63" s="31">
        <f ca="1">'MC Equipamentos e Sistemas'!BN65+'MC Equipamentos e Sistemas'!CU65+'MC Equipamentos e Sistemas'!EB65</f>
        <v>2599747.92</v>
      </c>
      <c r="AJ63" s="31">
        <f ca="1">'MC Equipamentos e Sistemas'!BO65+'MC Equipamentos e Sistemas'!CV65+'MC Equipamentos e Sistemas'!EC65</f>
        <v>2599747.92</v>
      </c>
    </row>
    <row r="64" spans="2:36" ht="15" customHeight="1" x14ac:dyDescent="0.3">
      <c r="B64" s="98" t="str">
        <f>Cronogramas!B65</f>
        <v>1.7</v>
      </c>
      <c r="C64" s="112" t="str">
        <f>Cronogramas!C65</f>
        <v>Sistema de Pesagem de Veículos</v>
      </c>
      <c r="D64" s="121">
        <f>'MC Equipamentos e Sistemas'!AI66</f>
        <v>0</v>
      </c>
      <c r="E64" s="113">
        <f>'MC Equipamentos e Sistemas'!AJ66</f>
        <v>0</v>
      </c>
      <c r="F64" s="133"/>
      <c r="G64" s="133">
        <f t="shared" ref="G64:AJ64" ca="1" si="42">SUBTOTAL(9,G65)</f>
        <v>0</v>
      </c>
      <c r="H64" s="133">
        <f t="shared" ca="1" si="42"/>
        <v>0</v>
      </c>
      <c r="I64" s="133">
        <f t="shared" ca="1" si="42"/>
        <v>0</v>
      </c>
      <c r="J64" s="133">
        <f t="shared" ca="1" si="42"/>
        <v>29564792</v>
      </c>
      <c r="K64" s="133">
        <f t="shared" ca="1" si="42"/>
        <v>1478239.6</v>
      </c>
      <c r="L64" s="133">
        <f t="shared" ca="1" si="42"/>
        <v>1478239.6</v>
      </c>
      <c r="M64" s="133">
        <f t="shared" ca="1" si="42"/>
        <v>1478239.6</v>
      </c>
      <c r="N64" s="133">
        <f t="shared" ca="1" si="42"/>
        <v>1478239.6</v>
      </c>
      <c r="O64" s="133">
        <f t="shared" ca="1" si="42"/>
        <v>1478239.6</v>
      </c>
      <c r="P64" s="133">
        <f t="shared" ca="1" si="42"/>
        <v>1478239.6</v>
      </c>
      <c r="Q64" s="133">
        <f t="shared" ca="1" si="42"/>
        <v>1478239.6</v>
      </c>
      <c r="R64" s="133">
        <f t="shared" ca="1" si="42"/>
        <v>1478239.6</v>
      </c>
      <c r="S64" s="133">
        <f t="shared" ca="1" si="42"/>
        <v>1478239.6</v>
      </c>
      <c r="T64" s="133">
        <f t="shared" ca="1" si="42"/>
        <v>26608312.800000001</v>
      </c>
      <c r="U64" s="133">
        <f t="shared" ca="1" si="42"/>
        <v>1478239.6</v>
      </c>
      <c r="V64" s="133">
        <f t="shared" ca="1" si="42"/>
        <v>1478239.6</v>
      </c>
      <c r="W64" s="133">
        <f t="shared" ca="1" si="42"/>
        <v>1478239.6</v>
      </c>
      <c r="X64" s="133">
        <f t="shared" ca="1" si="42"/>
        <v>1478239.6</v>
      </c>
      <c r="Y64" s="133">
        <f t="shared" ca="1" si="42"/>
        <v>1478239.6</v>
      </c>
      <c r="Z64" s="133">
        <f t="shared" ca="1" si="42"/>
        <v>1478239.6</v>
      </c>
      <c r="AA64" s="133">
        <f t="shared" ca="1" si="42"/>
        <v>1478239.6</v>
      </c>
      <c r="AB64" s="133">
        <f t="shared" ca="1" si="42"/>
        <v>1478239.6</v>
      </c>
      <c r="AC64" s="133">
        <f t="shared" ca="1" si="42"/>
        <v>1478239.6</v>
      </c>
      <c r="AD64" s="133">
        <f t="shared" ca="1" si="42"/>
        <v>26608312.800000001</v>
      </c>
      <c r="AE64" s="133">
        <f t="shared" ca="1" si="42"/>
        <v>1478239.6</v>
      </c>
      <c r="AF64" s="133">
        <f t="shared" ca="1" si="42"/>
        <v>1478239.6</v>
      </c>
      <c r="AG64" s="133">
        <f t="shared" ca="1" si="42"/>
        <v>1478239.6</v>
      </c>
      <c r="AH64" s="133">
        <f t="shared" ca="1" si="42"/>
        <v>1478239.6</v>
      </c>
      <c r="AI64" s="133">
        <f t="shared" ca="1" si="42"/>
        <v>1478239.6</v>
      </c>
      <c r="AJ64" s="133">
        <f t="shared" ca="1" si="42"/>
        <v>1478239.6</v>
      </c>
    </row>
    <row r="65" spans="2:36" ht="15" customHeight="1" x14ac:dyDescent="0.3">
      <c r="B65" s="2" t="str">
        <f>Cronogramas!B66</f>
        <v>1.7.1</v>
      </c>
      <c r="C65" s="49" t="str">
        <f>Cronogramas!C66</f>
        <v>Conjunto de Pesagem Dinâmica (HSWin)</v>
      </c>
      <c r="D65" s="34" t="str">
        <f>'MC Equipamentos e Sistemas'!AI67</f>
        <v>CJ</v>
      </c>
      <c r="E65" s="6">
        <f>'MC Equipamentos e Sistemas'!AJ67</f>
        <v>10</v>
      </c>
      <c r="F65" s="134">
        <f>'MC Equipamentos e Sistemas'!AK67</f>
        <v>3695599</v>
      </c>
      <c r="G65" s="31">
        <f ca="1">'MC Equipamentos e Sistemas'!AL67+'MC Equipamentos e Sistemas'!BS67+'MC Equipamentos e Sistemas'!CZ67</f>
        <v>0</v>
      </c>
      <c r="H65" s="31">
        <f ca="1">'MC Equipamentos e Sistemas'!AM67+'MC Equipamentos e Sistemas'!BT67+'MC Equipamentos e Sistemas'!DA67</f>
        <v>0</v>
      </c>
      <c r="I65" s="31">
        <f ca="1">'MC Equipamentos e Sistemas'!AN67+'MC Equipamentos e Sistemas'!BU67+'MC Equipamentos e Sistemas'!DB67</f>
        <v>0</v>
      </c>
      <c r="J65" s="31">
        <f ca="1">'MC Equipamentos e Sistemas'!AO67+'MC Equipamentos e Sistemas'!BV67+'MC Equipamentos e Sistemas'!DC67</f>
        <v>29564792</v>
      </c>
      <c r="K65" s="31">
        <f ca="1">'MC Equipamentos e Sistemas'!AP67+'MC Equipamentos e Sistemas'!BW67+'MC Equipamentos e Sistemas'!DD67</f>
        <v>1478239.6</v>
      </c>
      <c r="L65" s="31">
        <f ca="1">'MC Equipamentos e Sistemas'!AQ67+'MC Equipamentos e Sistemas'!BX67+'MC Equipamentos e Sistemas'!DE67</f>
        <v>1478239.6</v>
      </c>
      <c r="M65" s="31">
        <f ca="1">'MC Equipamentos e Sistemas'!AR67+'MC Equipamentos e Sistemas'!BY67+'MC Equipamentos e Sistemas'!DF67</f>
        <v>1478239.6</v>
      </c>
      <c r="N65" s="31">
        <f ca="1">'MC Equipamentos e Sistemas'!AS67+'MC Equipamentos e Sistemas'!BZ67+'MC Equipamentos e Sistemas'!DG67</f>
        <v>1478239.6</v>
      </c>
      <c r="O65" s="31">
        <f ca="1">'MC Equipamentos e Sistemas'!AT67+'MC Equipamentos e Sistemas'!CA67+'MC Equipamentos e Sistemas'!DH67</f>
        <v>1478239.6</v>
      </c>
      <c r="P65" s="31">
        <f ca="1">'MC Equipamentos e Sistemas'!AU67+'MC Equipamentos e Sistemas'!CB67+'MC Equipamentos e Sistemas'!DI67</f>
        <v>1478239.6</v>
      </c>
      <c r="Q65" s="31">
        <f ca="1">'MC Equipamentos e Sistemas'!AV67+'MC Equipamentos e Sistemas'!CC67+'MC Equipamentos e Sistemas'!DJ67</f>
        <v>1478239.6</v>
      </c>
      <c r="R65" s="31">
        <f ca="1">'MC Equipamentos e Sistemas'!AW67+'MC Equipamentos e Sistemas'!CD67+'MC Equipamentos e Sistemas'!DK67</f>
        <v>1478239.6</v>
      </c>
      <c r="S65" s="31">
        <f ca="1">'MC Equipamentos e Sistemas'!AX67+'MC Equipamentos e Sistemas'!CE67+'MC Equipamentos e Sistemas'!DL67</f>
        <v>1478239.6</v>
      </c>
      <c r="T65" s="31">
        <f ca="1">'MC Equipamentos e Sistemas'!AY67+'MC Equipamentos e Sistemas'!CF67+'MC Equipamentos e Sistemas'!DM67</f>
        <v>26608312.800000001</v>
      </c>
      <c r="U65" s="31">
        <f ca="1">'MC Equipamentos e Sistemas'!AZ67+'MC Equipamentos e Sistemas'!CG67+'MC Equipamentos e Sistemas'!DN67</f>
        <v>1478239.6</v>
      </c>
      <c r="V65" s="31">
        <f ca="1">'MC Equipamentos e Sistemas'!BA67+'MC Equipamentos e Sistemas'!CH67+'MC Equipamentos e Sistemas'!DO67</f>
        <v>1478239.6</v>
      </c>
      <c r="W65" s="31">
        <f ca="1">'MC Equipamentos e Sistemas'!BB67+'MC Equipamentos e Sistemas'!CI67+'MC Equipamentos e Sistemas'!DP67</f>
        <v>1478239.6</v>
      </c>
      <c r="X65" s="31">
        <f ca="1">'MC Equipamentos e Sistemas'!BC67+'MC Equipamentos e Sistemas'!CJ67+'MC Equipamentos e Sistemas'!DQ67</f>
        <v>1478239.6</v>
      </c>
      <c r="Y65" s="31">
        <f ca="1">'MC Equipamentos e Sistemas'!BD67+'MC Equipamentos e Sistemas'!CK67+'MC Equipamentos e Sistemas'!DR67</f>
        <v>1478239.6</v>
      </c>
      <c r="Z65" s="31">
        <f ca="1">'MC Equipamentos e Sistemas'!BE67+'MC Equipamentos e Sistemas'!CL67+'MC Equipamentos e Sistemas'!DS67</f>
        <v>1478239.6</v>
      </c>
      <c r="AA65" s="31">
        <f ca="1">'MC Equipamentos e Sistemas'!BF67+'MC Equipamentos e Sistemas'!CM67+'MC Equipamentos e Sistemas'!DT67</f>
        <v>1478239.6</v>
      </c>
      <c r="AB65" s="31">
        <f ca="1">'MC Equipamentos e Sistemas'!BG67+'MC Equipamentos e Sistemas'!CN67+'MC Equipamentos e Sistemas'!DU67</f>
        <v>1478239.6</v>
      </c>
      <c r="AC65" s="31">
        <f ca="1">'MC Equipamentos e Sistemas'!BH67+'MC Equipamentos e Sistemas'!CO67+'MC Equipamentos e Sistemas'!DV67</f>
        <v>1478239.6</v>
      </c>
      <c r="AD65" s="31">
        <f ca="1">'MC Equipamentos e Sistemas'!BI67+'MC Equipamentos e Sistemas'!CP67+'MC Equipamentos e Sistemas'!DW67</f>
        <v>26608312.800000001</v>
      </c>
      <c r="AE65" s="31">
        <f ca="1">'MC Equipamentos e Sistemas'!BJ67+'MC Equipamentos e Sistemas'!CQ67+'MC Equipamentos e Sistemas'!DX67</f>
        <v>1478239.6</v>
      </c>
      <c r="AF65" s="31">
        <f ca="1">'MC Equipamentos e Sistemas'!BK67+'MC Equipamentos e Sistemas'!CR67+'MC Equipamentos e Sistemas'!DY67</f>
        <v>1478239.6</v>
      </c>
      <c r="AG65" s="31">
        <f ca="1">'MC Equipamentos e Sistemas'!BL67+'MC Equipamentos e Sistemas'!CS67+'MC Equipamentos e Sistemas'!DZ67</f>
        <v>1478239.6</v>
      </c>
      <c r="AH65" s="31">
        <f ca="1">'MC Equipamentos e Sistemas'!BM67+'MC Equipamentos e Sistemas'!CT67+'MC Equipamentos e Sistemas'!EA67</f>
        <v>1478239.6</v>
      </c>
      <c r="AI65" s="31">
        <f ca="1">'MC Equipamentos e Sistemas'!BN67+'MC Equipamentos e Sistemas'!CU67+'MC Equipamentos e Sistemas'!EB67</f>
        <v>1478239.6</v>
      </c>
      <c r="AJ65" s="31">
        <f ca="1">'MC Equipamentos e Sistemas'!BO67+'MC Equipamentos e Sistemas'!CV67+'MC Equipamentos e Sistemas'!EC67</f>
        <v>1478239.6</v>
      </c>
    </row>
    <row r="66" spans="2:36" ht="15" customHeight="1" x14ac:dyDescent="0.3">
      <c r="B66" s="98" t="str">
        <f>Cronogramas!B67</f>
        <v>1.8</v>
      </c>
      <c r="C66" s="112" t="str">
        <f>Cronogramas!C67</f>
        <v>Sistema de Atendimento ao Usuário</v>
      </c>
      <c r="D66" s="121">
        <f>'MC Equipamentos e Sistemas'!AI68</f>
        <v>0</v>
      </c>
      <c r="E66" s="113">
        <f>'MC Equipamentos e Sistemas'!AJ68</f>
        <v>0</v>
      </c>
      <c r="F66" s="133"/>
      <c r="G66" s="133">
        <f t="shared" ref="G66:AJ66" ca="1" si="43">SUBTOTAL(9,G67:G70)</f>
        <v>3684034.4271935485</v>
      </c>
      <c r="H66" s="133">
        <f t="shared" ca="1" si="43"/>
        <v>169682.22973588595</v>
      </c>
      <c r="I66" s="133">
        <f t="shared" ca="1" si="43"/>
        <v>169682.22973588595</v>
      </c>
      <c r="J66" s="133">
        <f t="shared" ca="1" si="43"/>
        <v>169682.22973588595</v>
      </c>
      <c r="K66" s="133">
        <f t="shared" ca="1" si="43"/>
        <v>281128.78256363003</v>
      </c>
      <c r="L66" s="133">
        <f t="shared" ca="1" si="43"/>
        <v>2807448.777641492</v>
      </c>
      <c r="M66" s="133">
        <f t="shared" ca="1" si="43"/>
        <v>169682.22973588595</v>
      </c>
      <c r="N66" s="133">
        <f t="shared" ca="1" si="43"/>
        <v>169682.22973588595</v>
      </c>
      <c r="O66" s="133">
        <f t="shared" ca="1" si="43"/>
        <v>281128.78256363003</v>
      </c>
      <c r="P66" s="133">
        <f t="shared" ca="1" si="43"/>
        <v>169682.22973588595</v>
      </c>
      <c r="Q66" s="133">
        <f t="shared" ca="1" si="43"/>
        <v>2807448.777641492</v>
      </c>
      <c r="R66" s="133">
        <f t="shared" ca="1" si="43"/>
        <v>169682.22973588595</v>
      </c>
      <c r="S66" s="133">
        <f t="shared" ca="1" si="43"/>
        <v>281128.78256363003</v>
      </c>
      <c r="T66" s="133">
        <f t="shared" ca="1" si="43"/>
        <v>169682.22973588595</v>
      </c>
      <c r="U66" s="133">
        <f t="shared" ca="1" si="43"/>
        <v>169682.22973588595</v>
      </c>
      <c r="V66" s="133">
        <f t="shared" ca="1" si="43"/>
        <v>3181513.8228461668</v>
      </c>
      <c r="W66" s="133">
        <f t="shared" ca="1" si="43"/>
        <v>281128.78256363003</v>
      </c>
      <c r="X66" s="133">
        <f t="shared" ca="1" si="43"/>
        <v>169682.22973588595</v>
      </c>
      <c r="Y66" s="133">
        <f t="shared" ca="1" si="43"/>
        <v>169682.22973588595</v>
      </c>
      <c r="Z66" s="133">
        <f t="shared" ca="1" si="43"/>
        <v>169682.22973588595</v>
      </c>
      <c r="AA66" s="133">
        <f t="shared" ca="1" si="43"/>
        <v>2918895.3304692362</v>
      </c>
      <c r="AB66" s="133">
        <f t="shared" ca="1" si="43"/>
        <v>169682.22973588595</v>
      </c>
      <c r="AC66" s="133">
        <f t="shared" ca="1" si="43"/>
        <v>169682.22973588595</v>
      </c>
      <c r="AD66" s="133">
        <f t="shared" ca="1" si="43"/>
        <v>169682.22973588595</v>
      </c>
      <c r="AE66" s="133">
        <f t="shared" ca="1" si="43"/>
        <v>281128.78256363003</v>
      </c>
      <c r="AF66" s="133">
        <f t="shared" ca="1" si="43"/>
        <v>2807448.777641492</v>
      </c>
      <c r="AG66" s="133">
        <f t="shared" ca="1" si="43"/>
        <v>169682.22973588595</v>
      </c>
      <c r="AH66" s="133">
        <f t="shared" ca="1" si="43"/>
        <v>169682.22973588595</v>
      </c>
      <c r="AI66" s="133">
        <f t="shared" ca="1" si="43"/>
        <v>281128.78256363003</v>
      </c>
      <c r="AJ66" s="133">
        <f t="shared" ca="1" si="43"/>
        <v>169682.22973588595</v>
      </c>
    </row>
    <row r="67" spans="2:36" ht="15" customHeight="1" x14ac:dyDescent="0.3">
      <c r="B67" s="2" t="str">
        <f>Cronogramas!B68</f>
        <v>1.8.1</v>
      </c>
      <c r="C67" s="49" t="str">
        <f>Cronogramas!C68</f>
        <v>Conjunto de Móveis e Utensílios das BSOs</v>
      </c>
      <c r="D67" s="34" t="str">
        <f>'MC Equipamentos e Sistemas'!AI69</f>
        <v>CJ</v>
      </c>
      <c r="E67" s="6">
        <f>'MC Equipamentos e Sistemas'!AJ69</f>
        <v>15</v>
      </c>
      <c r="F67" s="134">
        <f>'MC Equipamentos e Sistemas'!AK69</f>
        <v>34877.859692743565</v>
      </c>
      <c r="G67" s="31">
        <f ca="1">'MC Equipamentos e Sistemas'!AL69+'MC Equipamentos e Sistemas'!BS69+'MC Equipamentos e Sistemas'!CZ69</f>
        <v>453412.17600566632</v>
      </c>
      <c r="H67" s="31">
        <f ca="1">'MC Equipamentos e Sistemas'!AM69+'MC Equipamentos e Sistemas'!BT69+'MC Equipamentos e Sistemas'!DA69</f>
        <v>11335.304400141658</v>
      </c>
      <c r="I67" s="31">
        <f ca="1">'MC Equipamentos e Sistemas'!AN69+'MC Equipamentos e Sistemas'!BU69+'MC Equipamentos e Sistemas'!DB69</f>
        <v>11335.304400141658</v>
      </c>
      <c r="J67" s="31">
        <f ca="1">'MC Equipamentos e Sistemas'!AO69+'MC Equipamentos e Sistemas'!BV69+'MC Equipamentos e Sistemas'!DC69</f>
        <v>11335.304400141658</v>
      </c>
      <c r="K67" s="31">
        <f ca="1">'MC Equipamentos e Sistemas'!AP69+'MC Equipamentos e Sistemas'!BW69+'MC Equipamentos e Sistemas'!DD69</f>
        <v>11335.304400141658</v>
      </c>
      <c r="L67" s="31">
        <f ca="1">'MC Equipamentos e Sistemas'!AQ69+'MC Equipamentos e Sistemas'!BX69+'MC Equipamentos e Sistemas'!DE69</f>
        <v>11335.304400141658</v>
      </c>
      <c r="M67" s="31">
        <f ca="1">'MC Equipamentos e Sistemas'!AR69+'MC Equipamentos e Sistemas'!BY69+'MC Equipamentos e Sistemas'!DF69</f>
        <v>11335.304400141658</v>
      </c>
      <c r="N67" s="31">
        <f ca="1">'MC Equipamentos e Sistemas'!AS69+'MC Equipamentos e Sistemas'!BZ69+'MC Equipamentos e Sistemas'!DG69</f>
        <v>11335.304400141658</v>
      </c>
      <c r="O67" s="31">
        <f ca="1">'MC Equipamentos e Sistemas'!AT69+'MC Equipamentos e Sistemas'!CA69+'MC Equipamentos e Sistemas'!DH69</f>
        <v>11335.304400141658</v>
      </c>
      <c r="P67" s="31">
        <f ca="1">'MC Equipamentos e Sistemas'!AU69+'MC Equipamentos e Sistemas'!CB69+'MC Equipamentos e Sistemas'!DI69</f>
        <v>11335.304400141658</v>
      </c>
      <c r="Q67" s="31">
        <f ca="1">'MC Equipamentos e Sistemas'!AV69+'MC Equipamentos e Sistemas'!CC69+'MC Equipamentos e Sistemas'!DJ69</f>
        <v>11335.304400141658</v>
      </c>
      <c r="R67" s="31">
        <f ca="1">'MC Equipamentos e Sistemas'!AW69+'MC Equipamentos e Sistemas'!CD69+'MC Equipamentos e Sistemas'!DK69</f>
        <v>11335.304400141658</v>
      </c>
      <c r="S67" s="31">
        <f ca="1">'MC Equipamentos e Sistemas'!AX69+'MC Equipamentos e Sistemas'!CE69+'MC Equipamentos e Sistemas'!DL69</f>
        <v>11335.304400141658</v>
      </c>
      <c r="T67" s="31">
        <f ca="1">'MC Equipamentos e Sistemas'!AY69+'MC Equipamentos e Sistemas'!CF69+'MC Equipamentos e Sistemas'!DM69</f>
        <v>11335.304400141658</v>
      </c>
      <c r="U67" s="31">
        <f ca="1">'MC Equipamentos e Sistemas'!AZ69+'MC Equipamentos e Sistemas'!CG69+'MC Equipamentos e Sistemas'!DN69</f>
        <v>11335.304400141658</v>
      </c>
      <c r="V67" s="31">
        <f ca="1">'MC Equipamentos e Sistemas'!BA69+'MC Equipamentos e Sistemas'!CH69+'MC Equipamentos e Sistemas'!DO69</f>
        <v>385400.34960481641</v>
      </c>
      <c r="W67" s="31">
        <f ca="1">'MC Equipamentos e Sistemas'!BB69+'MC Equipamentos e Sistemas'!CI69+'MC Equipamentos e Sistemas'!DP69</f>
        <v>11335.304400141658</v>
      </c>
      <c r="X67" s="31">
        <f ca="1">'MC Equipamentos e Sistemas'!BC69+'MC Equipamentos e Sistemas'!CJ69+'MC Equipamentos e Sistemas'!DQ69</f>
        <v>11335.304400141658</v>
      </c>
      <c r="Y67" s="31">
        <f ca="1">'MC Equipamentos e Sistemas'!BD69+'MC Equipamentos e Sistemas'!CK69+'MC Equipamentos e Sistemas'!DR69</f>
        <v>11335.304400141658</v>
      </c>
      <c r="Z67" s="31">
        <f ca="1">'MC Equipamentos e Sistemas'!BE69+'MC Equipamentos e Sistemas'!CL69+'MC Equipamentos e Sistemas'!DS69</f>
        <v>11335.304400141658</v>
      </c>
      <c r="AA67" s="31">
        <f ca="1">'MC Equipamentos e Sistemas'!BF69+'MC Equipamentos e Sistemas'!CM69+'MC Equipamentos e Sistemas'!DT69</f>
        <v>11335.304400141658</v>
      </c>
      <c r="AB67" s="31">
        <f ca="1">'MC Equipamentos e Sistemas'!BG69+'MC Equipamentos e Sistemas'!CN69+'MC Equipamentos e Sistemas'!DU69</f>
        <v>11335.304400141658</v>
      </c>
      <c r="AC67" s="31">
        <f ca="1">'MC Equipamentos e Sistemas'!BH69+'MC Equipamentos e Sistemas'!CO69+'MC Equipamentos e Sistemas'!DV69</f>
        <v>11335.304400141658</v>
      </c>
      <c r="AD67" s="31">
        <f ca="1">'MC Equipamentos e Sistemas'!BI69+'MC Equipamentos e Sistemas'!CP69+'MC Equipamentos e Sistemas'!DW69</f>
        <v>11335.304400141658</v>
      </c>
      <c r="AE67" s="31">
        <f ca="1">'MC Equipamentos e Sistemas'!BJ69+'MC Equipamentos e Sistemas'!CQ69+'MC Equipamentos e Sistemas'!DX69</f>
        <v>11335.304400141658</v>
      </c>
      <c r="AF67" s="31">
        <f ca="1">'MC Equipamentos e Sistemas'!BK69+'MC Equipamentos e Sistemas'!CR69+'MC Equipamentos e Sistemas'!DY69</f>
        <v>11335.304400141658</v>
      </c>
      <c r="AG67" s="31">
        <f ca="1">'MC Equipamentos e Sistemas'!BL69+'MC Equipamentos e Sistemas'!CS69+'MC Equipamentos e Sistemas'!DZ69</f>
        <v>11335.304400141658</v>
      </c>
      <c r="AH67" s="31">
        <f ca="1">'MC Equipamentos e Sistemas'!BM69+'MC Equipamentos e Sistemas'!CT69+'MC Equipamentos e Sistemas'!EA69</f>
        <v>11335.304400141658</v>
      </c>
      <c r="AI67" s="31">
        <f ca="1">'MC Equipamentos e Sistemas'!BN69+'MC Equipamentos e Sistemas'!CU69+'MC Equipamentos e Sistemas'!EB69</f>
        <v>11335.304400141658</v>
      </c>
      <c r="AJ67" s="31">
        <f ca="1">'MC Equipamentos e Sistemas'!BO69+'MC Equipamentos e Sistemas'!CV69+'MC Equipamentos e Sistemas'!EC69</f>
        <v>11335.304400141658</v>
      </c>
    </row>
    <row r="68" spans="2:36" ht="15" customHeight="1" x14ac:dyDescent="0.3">
      <c r="B68" s="2" t="str">
        <f>Cronogramas!B69</f>
        <v>1.8.2</v>
      </c>
      <c r="C68" s="49" t="str">
        <f>Cronogramas!C69</f>
        <v>Computador e Periféricos</v>
      </c>
      <c r="D68" s="34" t="str">
        <f>'MC Equipamentos e Sistemas'!AI70</f>
        <v>CJ</v>
      </c>
      <c r="E68" s="6">
        <f>'MC Equipamentos e Sistemas'!AJ70</f>
        <v>4</v>
      </c>
      <c r="F68" s="134">
        <f>'MC Equipamentos e Sistemas'!AK70</f>
        <v>7137.9991496917874</v>
      </c>
      <c r="G68" s="31">
        <f ca="1">'MC Equipamentos e Sistemas'!AL70+'MC Equipamentos e Sistemas'!BS70+'MC Equipamentos e Sistemas'!CZ70</f>
        <v>92793.988945993231</v>
      </c>
      <c r="H68" s="31">
        <f ca="1">'MC Equipamentos e Sistemas'!AM70+'MC Equipamentos e Sistemas'!BT70+'MC Equipamentos e Sistemas'!DA70</f>
        <v>2319.849723649831</v>
      </c>
      <c r="I68" s="31">
        <f ca="1">'MC Equipamentos e Sistemas'!AN70+'MC Equipamentos e Sistemas'!BU70+'MC Equipamentos e Sistemas'!DB70</f>
        <v>2319.849723649831</v>
      </c>
      <c r="J68" s="31">
        <f ca="1">'MC Equipamentos e Sistemas'!AO70+'MC Equipamentos e Sistemas'!BV70+'MC Equipamentos e Sistemas'!DC70</f>
        <v>2319.849723649831</v>
      </c>
      <c r="K68" s="31">
        <f ca="1">'MC Equipamentos e Sistemas'!AP70+'MC Equipamentos e Sistemas'!BW70+'MC Equipamentos e Sistemas'!DD70</f>
        <v>83514.590051393912</v>
      </c>
      <c r="L68" s="31">
        <f ca="1">'MC Equipamentos e Sistemas'!AQ70+'MC Equipamentos e Sistemas'!BX70+'MC Equipamentos e Sistemas'!DE70</f>
        <v>2319.849723649831</v>
      </c>
      <c r="M68" s="31">
        <f ca="1">'MC Equipamentos e Sistemas'!AR70+'MC Equipamentos e Sistemas'!BY70+'MC Equipamentos e Sistemas'!DF70</f>
        <v>2319.849723649831</v>
      </c>
      <c r="N68" s="31">
        <f ca="1">'MC Equipamentos e Sistemas'!AS70+'MC Equipamentos e Sistemas'!BZ70+'MC Equipamentos e Sistemas'!DG70</f>
        <v>2319.849723649831</v>
      </c>
      <c r="O68" s="31">
        <f ca="1">'MC Equipamentos e Sistemas'!AT70+'MC Equipamentos e Sistemas'!CA70+'MC Equipamentos e Sistemas'!DH70</f>
        <v>83514.590051393912</v>
      </c>
      <c r="P68" s="31">
        <f ca="1">'MC Equipamentos e Sistemas'!AU70+'MC Equipamentos e Sistemas'!CB70+'MC Equipamentos e Sistemas'!DI70</f>
        <v>2319.849723649831</v>
      </c>
      <c r="Q68" s="31">
        <f ca="1">'MC Equipamentos e Sistemas'!AV70+'MC Equipamentos e Sistemas'!CC70+'MC Equipamentos e Sistemas'!DJ70</f>
        <v>2319.849723649831</v>
      </c>
      <c r="R68" s="31">
        <f ca="1">'MC Equipamentos e Sistemas'!AW70+'MC Equipamentos e Sistemas'!CD70+'MC Equipamentos e Sistemas'!DK70</f>
        <v>2319.849723649831</v>
      </c>
      <c r="S68" s="31">
        <f ca="1">'MC Equipamentos e Sistemas'!AX70+'MC Equipamentos e Sistemas'!CE70+'MC Equipamentos e Sistemas'!DL70</f>
        <v>83514.590051393912</v>
      </c>
      <c r="T68" s="31">
        <f ca="1">'MC Equipamentos e Sistemas'!AY70+'MC Equipamentos e Sistemas'!CF70+'MC Equipamentos e Sistemas'!DM70</f>
        <v>2319.849723649831</v>
      </c>
      <c r="U68" s="31">
        <f ca="1">'MC Equipamentos e Sistemas'!AZ70+'MC Equipamentos e Sistemas'!CG70+'MC Equipamentos e Sistemas'!DN70</f>
        <v>2319.849723649831</v>
      </c>
      <c r="V68" s="31">
        <f ca="1">'MC Equipamentos e Sistemas'!BA70+'MC Equipamentos e Sistemas'!CH70+'MC Equipamentos e Sistemas'!DO70</f>
        <v>2319.849723649831</v>
      </c>
      <c r="W68" s="31">
        <f ca="1">'MC Equipamentos e Sistemas'!BB70+'MC Equipamentos e Sistemas'!CI70+'MC Equipamentos e Sistemas'!DP70</f>
        <v>83514.590051393912</v>
      </c>
      <c r="X68" s="31">
        <f ca="1">'MC Equipamentos e Sistemas'!BC70+'MC Equipamentos e Sistemas'!CJ70+'MC Equipamentos e Sistemas'!DQ70</f>
        <v>2319.849723649831</v>
      </c>
      <c r="Y68" s="31">
        <f ca="1">'MC Equipamentos e Sistemas'!BD70+'MC Equipamentos e Sistemas'!CK70+'MC Equipamentos e Sistemas'!DR70</f>
        <v>2319.849723649831</v>
      </c>
      <c r="Z68" s="31">
        <f ca="1">'MC Equipamentos e Sistemas'!BE70+'MC Equipamentos e Sistemas'!CL70+'MC Equipamentos e Sistemas'!DS70</f>
        <v>2319.849723649831</v>
      </c>
      <c r="AA68" s="31">
        <f ca="1">'MC Equipamentos e Sistemas'!BF70+'MC Equipamentos e Sistemas'!CM70+'MC Equipamentos e Sistemas'!DT70</f>
        <v>83514.590051393912</v>
      </c>
      <c r="AB68" s="31">
        <f ca="1">'MC Equipamentos e Sistemas'!BG70+'MC Equipamentos e Sistemas'!CN70+'MC Equipamentos e Sistemas'!DU70</f>
        <v>2319.849723649831</v>
      </c>
      <c r="AC68" s="31">
        <f ca="1">'MC Equipamentos e Sistemas'!BH70+'MC Equipamentos e Sistemas'!CO70+'MC Equipamentos e Sistemas'!DV70</f>
        <v>2319.849723649831</v>
      </c>
      <c r="AD68" s="31">
        <f ca="1">'MC Equipamentos e Sistemas'!BI70+'MC Equipamentos e Sistemas'!CP70+'MC Equipamentos e Sistemas'!DW70</f>
        <v>2319.849723649831</v>
      </c>
      <c r="AE68" s="31">
        <f ca="1">'MC Equipamentos e Sistemas'!BJ70+'MC Equipamentos e Sistemas'!CQ70+'MC Equipamentos e Sistemas'!DX70</f>
        <v>83514.590051393912</v>
      </c>
      <c r="AF68" s="31">
        <f ca="1">'MC Equipamentos e Sistemas'!BK70+'MC Equipamentos e Sistemas'!CR70+'MC Equipamentos e Sistemas'!DY70</f>
        <v>2319.849723649831</v>
      </c>
      <c r="AG68" s="31">
        <f ca="1">'MC Equipamentos e Sistemas'!BL70+'MC Equipamentos e Sistemas'!CS70+'MC Equipamentos e Sistemas'!DZ70</f>
        <v>2319.849723649831</v>
      </c>
      <c r="AH68" s="31">
        <f ca="1">'MC Equipamentos e Sistemas'!BM70+'MC Equipamentos e Sistemas'!CT70+'MC Equipamentos e Sistemas'!EA70</f>
        <v>2319.849723649831</v>
      </c>
      <c r="AI68" s="31">
        <f ca="1">'MC Equipamentos e Sistemas'!BN70+'MC Equipamentos e Sistemas'!CU70+'MC Equipamentos e Sistemas'!EB70</f>
        <v>83514.590051393912</v>
      </c>
      <c r="AJ68" s="31">
        <f ca="1">'MC Equipamentos e Sistemas'!BO70+'MC Equipamentos e Sistemas'!CV70+'MC Equipamentos e Sistemas'!EC70</f>
        <v>2319.849723649831</v>
      </c>
    </row>
    <row r="69" spans="2:36" ht="15" customHeight="1" x14ac:dyDescent="0.3">
      <c r="B69" s="2" t="str">
        <f>Cronogramas!B70</f>
        <v>1.8.3</v>
      </c>
      <c r="C69" s="49" t="str">
        <f>Cronogramas!C70</f>
        <v>Impressora Multifuncional - A4</v>
      </c>
      <c r="D69" s="34" t="str">
        <f>'MC Equipamentos e Sistemas'!AI71</f>
        <v>CJ</v>
      </c>
      <c r="E69" s="6">
        <f>'MC Equipamentos e Sistemas'!AJ71</f>
        <v>4</v>
      </c>
      <c r="F69" s="135">
        <f>'MC Equipamentos e Sistemas'!AK71</f>
        <v>2659.5</v>
      </c>
      <c r="G69" s="31">
        <f ca="1">'MC Equipamentos e Sistemas'!AL71+'MC Equipamentos e Sistemas'!BS71+'MC Equipamentos e Sistemas'!CZ71</f>
        <v>34573.5</v>
      </c>
      <c r="H69" s="31">
        <f ca="1">'MC Equipamentos e Sistemas'!AM71+'MC Equipamentos e Sistemas'!BT71+'MC Equipamentos e Sistemas'!DA71</f>
        <v>864.33750000000009</v>
      </c>
      <c r="I69" s="31">
        <f ca="1">'MC Equipamentos e Sistemas'!AN71+'MC Equipamentos e Sistemas'!BU71+'MC Equipamentos e Sistemas'!DB71</f>
        <v>864.33750000000009</v>
      </c>
      <c r="J69" s="31">
        <f ca="1">'MC Equipamentos e Sistemas'!AO71+'MC Equipamentos e Sistemas'!BV71+'MC Equipamentos e Sistemas'!DC71</f>
        <v>864.33750000000009</v>
      </c>
      <c r="K69" s="31">
        <f ca="1">'MC Equipamentos e Sistemas'!AP71+'MC Equipamentos e Sistemas'!BW71+'MC Equipamentos e Sistemas'!DD71</f>
        <v>31116.15</v>
      </c>
      <c r="L69" s="31">
        <f ca="1">'MC Equipamentos e Sistemas'!AQ71+'MC Equipamentos e Sistemas'!BX71+'MC Equipamentos e Sistemas'!DE71</f>
        <v>864.33750000000009</v>
      </c>
      <c r="M69" s="31">
        <f ca="1">'MC Equipamentos e Sistemas'!AR71+'MC Equipamentos e Sistemas'!BY71+'MC Equipamentos e Sistemas'!DF71</f>
        <v>864.33750000000009</v>
      </c>
      <c r="N69" s="31">
        <f ca="1">'MC Equipamentos e Sistemas'!AS71+'MC Equipamentos e Sistemas'!BZ71+'MC Equipamentos e Sistemas'!DG71</f>
        <v>864.33750000000009</v>
      </c>
      <c r="O69" s="31">
        <f ca="1">'MC Equipamentos e Sistemas'!AT71+'MC Equipamentos e Sistemas'!CA71+'MC Equipamentos e Sistemas'!DH71</f>
        <v>31116.15</v>
      </c>
      <c r="P69" s="31">
        <f ca="1">'MC Equipamentos e Sistemas'!AU71+'MC Equipamentos e Sistemas'!CB71+'MC Equipamentos e Sistemas'!DI71</f>
        <v>864.33750000000009</v>
      </c>
      <c r="Q69" s="31">
        <f ca="1">'MC Equipamentos e Sistemas'!AV71+'MC Equipamentos e Sistemas'!CC71+'MC Equipamentos e Sistemas'!DJ71</f>
        <v>864.33750000000009</v>
      </c>
      <c r="R69" s="31">
        <f ca="1">'MC Equipamentos e Sistemas'!AW71+'MC Equipamentos e Sistemas'!CD71+'MC Equipamentos e Sistemas'!DK71</f>
        <v>864.33750000000009</v>
      </c>
      <c r="S69" s="31">
        <f ca="1">'MC Equipamentos e Sistemas'!AX71+'MC Equipamentos e Sistemas'!CE71+'MC Equipamentos e Sistemas'!DL71</f>
        <v>31116.15</v>
      </c>
      <c r="T69" s="31">
        <f ca="1">'MC Equipamentos e Sistemas'!AY71+'MC Equipamentos e Sistemas'!CF71+'MC Equipamentos e Sistemas'!DM71</f>
        <v>864.33750000000009</v>
      </c>
      <c r="U69" s="31">
        <f ca="1">'MC Equipamentos e Sistemas'!AZ71+'MC Equipamentos e Sistemas'!CG71+'MC Equipamentos e Sistemas'!DN71</f>
        <v>864.33750000000009</v>
      </c>
      <c r="V69" s="31">
        <f ca="1">'MC Equipamentos e Sistemas'!BA71+'MC Equipamentos e Sistemas'!CH71+'MC Equipamentos e Sistemas'!DO71</f>
        <v>864.33750000000009</v>
      </c>
      <c r="W69" s="31">
        <f ca="1">'MC Equipamentos e Sistemas'!BB71+'MC Equipamentos e Sistemas'!CI71+'MC Equipamentos e Sistemas'!DP71</f>
        <v>31116.15</v>
      </c>
      <c r="X69" s="31">
        <f ca="1">'MC Equipamentos e Sistemas'!BC71+'MC Equipamentos e Sistemas'!CJ71+'MC Equipamentos e Sistemas'!DQ71</f>
        <v>864.33750000000009</v>
      </c>
      <c r="Y69" s="31">
        <f ca="1">'MC Equipamentos e Sistemas'!BD71+'MC Equipamentos e Sistemas'!CK71+'MC Equipamentos e Sistemas'!DR71</f>
        <v>864.33750000000009</v>
      </c>
      <c r="Z69" s="31">
        <f ca="1">'MC Equipamentos e Sistemas'!BE71+'MC Equipamentos e Sistemas'!CL71+'MC Equipamentos e Sistemas'!DS71</f>
        <v>864.33750000000009</v>
      </c>
      <c r="AA69" s="31">
        <f ca="1">'MC Equipamentos e Sistemas'!BF71+'MC Equipamentos e Sistemas'!CM71+'MC Equipamentos e Sistemas'!DT71</f>
        <v>31116.15</v>
      </c>
      <c r="AB69" s="31">
        <f ca="1">'MC Equipamentos e Sistemas'!BG71+'MC Equipamentos e Sistemas'!CN71+'MC Equipamentos e Sistemas'!DU71</f>
        <v>864.33750000000009</v>
      </c>
      <c r="AC69" s="31">
        <f ca="1">'MC Equipamentos e Sistemas'!BH71+'MC Equipamentos e Sistemas'!CO71+'MC Equipamentos e Sistemas'!DV71</f>
        <v>864.33750000000009</v>
      </c>
      <c r="AD69" s="31">
        <f ca="1">'MC Equipamentos e Sistemas'!BI71+'MC Equipamentos e Sistemas'!CP71+'MC Equipamentos e Sistemas'!DW71</f>
        <v>864.33750000000009</v>
      </c>
      <c r="AE69" s="31">
        <f ca="1">'MC Equipamentos e Sistemas'!BJ71+'MC Equipamentos e Sistemas'!CQ71+'MC Equipamentos e Sistemas'!DX71</f>
        <v>31116.15</v>
      </c>
      <c r="AF69" s="31">
        <f ca="1">'MC Equipamentos e Sistemas'!BK71+'MC Equipamentos e Sistemas'!CR71+'MC Equipamentos e Sistemas'!DY71</f>
        <v>864.33750000000009</v>
      </c>
      <c r="AG69" s="31">
        <f ca="1">'MC Equipamentos e Sistemas'!BL71+'MC Equipamentos e Sistemas'!CS71+'MC Equipamentos e Sistemas'!DZ71</f>
        <v>864.33750000000009</v>
      </c>
      <c r="AH69" s="31">
        <f ca="1">'MC Equipamentos e Sistemas'!BM71+'MC Equipamentos e Sistemas'!CT71+'MC Equipamentos e Sistemas'!EA71</f>
        <v>864.33750000000009</v>
      </c>
      <c r="AI69" s="31">
        <f ca="1">'MC Equipamentos e Sistemas'!BN71+'MC Equipamentos e Sistemas'!CU71+'MC Equipamentos e Sistemas'!EB71</f>
        <v>31116.15</v>
      </c>
      <c r="AJ69" s="31">
        <f ca="1">'MC Equipamentos e Sistemas'!BO71+'MC Equipamentos e Sistemas'!CV71+'MC Equipamentos e Sistemas'!EC71</f>
        <v>864.33750000000009</v>
      </c>
    </row>
    <row r="70" spans="2:36" ht="15" customHeight="1" x14ac:dyDescent="0.3">
      <c r="B70" s="2" t="str">
        <f>Cronogramas!B71</f>
        <v>1.8.4</v>
      </c>
      <c r="C70" s="49" t="str">
        <f>Cronogramas!C71</f>
        <v>Totem e sistema para BSO</v>
      </c>
      <c r="D70" s="34" t="str">
        <f>'MC Equipamentos e Sistemas'!AI72</f>
        <v>CJ</v>
      </c>
      <c r="E70" s="6">
        <f>'MC Equipamentos e Sistemas'!AJ72</f>
        <v>5</v>
      </c>
      <c r="F70" s="134">
        <f>'MC Equipamentos e Sistemas'!AK72</f>
        <v>238711.90478783764</v>
      </c>
      <c r="G70" s="31">
        <f ca="1">'MC Equipamentos e Sistemas'!AL72+'MC Equipamentos e Sistemas'!BS72+'MC Equipamentos e Sistemas'!CZ72</f>
        <v>3103254.7622418893</v>
      </c>
      <c r="H70" s="31">
        <f ca="1">'MC Equipamentos e Sistemas'!AM72+'MC Equipamentos e Sistemas'!BT72+'MC Equipamentos e Sistemas'!DA72</f>
        <v>155162.73811209446</v>
      </c>
      <c r="I70" s="31">
        <f ca="1">'MC Equipamentos e Sistemas'!AN72+'MC Equipamentos e Sistemas'!BU72+'MC Equipamentos e Sistemas'!DB72</f>
        <v>155162.73811209446</v>
      </c>
      <c r="J70" s="31">
        <f ca="1">'MC Equipamentos e Sistemas'!AO72+'MC Equipamentos e Sistemas'!BV72+'MC Equipamentos e Sistemas'!DC72</f>
        <v>155162.73811209446</v>
      </c>
      <c r="K70" s="31">
        <f ca="1">'MC Equipamentos e Sistemas'!AP72+'MC Equipamentos e Sistemas'!BW72+'MC Equipamentos e Sistemas'!DD72</f>
        <v>155162.73811209446</v>
      </c>
      <c r="L70" s="31">
        <f ca="1">'MC Equipamentos e Sistemas'!AQ72+'MC Equipamentos e Sistemas'!BX72+'MC Equipamentos e Sistemas'!DE72</f>
        <v>2792929.2860177006</v>
      </c>
      <c r="M70" s="31">
        <f ca="1">'MC Equipamentos e Sistemas'!AR72+'MC Equipamentos e Sistemas'!BY72+'MC Equipamentos e Sistemas'!DF72</f>
        <v>155162.73811209446</v>
      </c>
      <c r="N70" s="31">
        <f ca="1">'MC Equipamentos e Sistemas'!AS72+'MC Equipamentos e Sistemas'!BZ72+'MC Equipamentos e Sistemas'!DG72</f>
        <v>155162.73811209446</v>
      </c>
      <c r="O70" s="31">
        <f ca="1">'MC Equipamentos e Sistemas'!AT72+'MC Equipamentos e Sistemas'!CA72+'MC Equipamentos e Sistemas'!DH72</f>
        <v>155162.73811209446</v>
      </c>
      <c r="P70" s="31">
        <f ca="1">'MC Equipamentos e Sistemas'!AU72+'MC Equipamentos e Sistemas'!CB72+'MC Equipamentos e Sistemas'!DI72</f>
        <v>155162.73811209446</v>
      </c>
      <c r="Q70" s="31">
        <f ca="1">'MC Equipamentos e Sistemas'!AV72+'MC Equipamentos e Sistemas'!CC72+'MC Equipamentos e Sistemas'!DJ72</f>
        <v>2792929.2860177006</v>
      </c>
      <c r="R70" s="31">
        <f ca="1">'MC Equipamentos e Sistemas'!AW72+'MC Equipamentos e Sistemas'!CD72+'MC Equipamentos e Sistemas'!DK72</f>
        <v>155162.73811209446</v>
      </c>
      <c r="S70" s="31">
        <f ca="1">'MC Equipamentos e Sistemas'!AX72+'MC Equipamentos e Sistemas'!CE72+'MC Equipamentos e Sistemas'!DL72</f>
        <v>155162.73811209446</v>
      </c>
      <c r="T70" s="31">
        <f ca="1">'MC Equipamentos e Sistemas'!AY72+'MC Equipamentos e Sistemas'!CF72+'MC Equipamentos e Sistemas'!DM72</f>
        <v>155162.73811209446</v>
      </c>
      <c r="U70" s="31">
        <f ca="1">'MC Equipamentos e Sistemas'!AZ72+'MC Equipamentos e Sistemas'!CG72+'MC Equipamentos e Sistemas'!DN72</f>
        <v>155162.73811209446</v>
      </c>
      <c r="V70" s="31">
        <f ca="1">'MC Equipamentos e Sistemas'!BA72+'MC Equipamentos e Sistemas'!CH72+'MC Equipamentos e Sistemas'!DO72</f>
        <v>2792929.2860177006</v>
      </c>
      <c r="W70" s="31">
        <f ca="1">'MC Equipamentos e Sistemas'!BB72+'MC Equipamentos e Sistemas'!CI72+'MC Equipamentos e Sistemas'!DP72</f>
        <v>155162.73811209446</v>
      </c>
      <c r="X70" s="31">
        <f ca="1">'MC Equipamentos e Sistemas'!BC72+'MC Equipamentos e Sistemas'!CJ72+'MC Equipamentos e Sistemas'!DQ72</f>
        <v>155162.73811209446</v>
      </c>
      <c r="Y70" s="31">
        <f ca="1">'MC Equipamentos e Sistemas'!BD72+'MC Equipamentos e Sistemas'!CK72+'MC Equipamentos e Sistemas'!DR72</f>
        <v>155162.73811209446</v>
      </c>
      <c r="Z70" s="31">
        <f ca="1">'MC Equipamentos e Sistemas'!BE72+'MC Equipamentos e Sistemas'!CL72+'MC Equipamentos e Sistemas'!DS72</f>
        <v>155162.73811209446</v>
      </c>
      <c r="AA70" s="31">
        <f ca="1">'MC Equipamentos e Sistemas'!BF72+'MC Equipamentos e Sistemas'!CM72+'MC Equipamentos e Sistemas'!DT72</f>
        <v>2792929.2860177006</v>
      </c>
      <c r="AB70" s="31">
        <f ca="1">'MC Equipamentos e Sistemas'!BG72+'MC Equipamentos e Sistemas'!CN72+'MC Equipamentos e Sistemas'!DU72</f>
        <v>155162.73811209446</v>
      </c>
      <c r="AC70" s="31">
        <f ca="1">'MC Equipamentos e Sistemas'!BH72+'MC Equipamentos e Sistemas'!CO72+'MC Equipamentos e Sistemas'!DV72</f>
        <v>155162.73811209446</v>
      </c>
      <c r="AD70" s="31">
        <f ca="1">'MC Equipamentos e Sistemas'!BI72+'MC Equipamentos e Sistemas'!CP72+'MC Equipamentos e Sistemas'!DW72</f>
        <v>155162.73811209446</v>
      </c>
      <c r="AE70" s="31">
        <f ca="1">'MC Equipamentos e Sistemas'!BJ72+'MC Equipamentos e Sistemas'!CQ72+'MC Equipamentos e Sistemas'!DX72</f>
        <v>155162.73811209446</v>
      </c>
      <c r="AF70" s="31">
        <f ca="1">'MC Equipamentos e Sistemas'!BK72+'MC Equipamentos e Sistemas'!CR72+'MC Equipamentos e Sistemas'!DY72</f>
        <v>2792929.2860177006</v>
      </c>
      <c r="AG70" s="31">
        <f ca="1">'MC Equipamentos e Sistemas'!BL72+'MC Equipamentos e Sistemas'!CS72+'MC Equipamentos e Sistemas'!DZ72</f>
        <v>155162.73811209446</v>
      </c>
      <c r="AH70" s="31">
        <f ca="1">'MC Equipamentos e Sistemas'!BM72+'MC Equipamentos e Sistemas'!CT72+'MC Equipamentos e Sistemas'!EA72</f>
        <v>155162.73811209446</v>
      </c>
      <c r="AI70" s="31">
        <f ca="1">'MC Equipamentos e Sistemas'!BN72+'MC Equipamentos e Sistemas'!CU72+'MC Equipamentos e Sistemas'!EB72</f>
        <v>155162.73811209446</v>
      </c>
      <c r="AJ70" s="31">
        <f ca="1">'MC Equipamentos e Sistemas'!BO72+'MC Equipamentos e Sistemas'!CV72+'MC Equipamentos e Sistemas'!EC72</f>
        <v>155162.73811209446</v>
      </c>
    </row>
    <row r="71" spans="2:36" ht="15" customHeight="1" x14ac:dyDescent="0.3">
      <c r="B71" s="98" t="str">
        <f>Cronogramas!B72</f>
        <v>1.9</v>
      </c>
      <c r="C71" s="112" t="str">
        <f>Cronogramas!C72</f>
        <v xml:space="preserve">Sistema CFTV </v>
      </c>
      <c r="D71" s="121">
        <f>'MC Equipamentos e Sistemas'!AI73</f>
        <v>0</v>
      </c>
      <c r="E71" s="113">
        <f>'MC Equipamentos e Sistemas'!AJ73</f>
        <v>0</v>
      </c>
      <c r="F71" s="133"/>
      <c r="G71" s="133">
        <f ca="1">SUBTOTAL(9,G72)</f>
        <v>0</v>
      </c>
      <c r="H71" s="133">
        <f t="shared" ref="H71:AJ71" ca="1" si="44">SUBTOTAL(9,H72)</f>
        <v>0</v>
      </c>
      <c r="I71" s="133">
        <f t="shared" ca="1" si="44"/>
        <v>36106400</v>
      </c>
      <c r="J71" s="133">
        <f t="shared" ca="1" si="44"/>
        <v>541596</v>
      </c>
      <c r="K71" s="133">
        <f t="shared" ca="1" si="44"/>
        <v>541596</v>
      </c>
      <c r="L71" s="133">
        <f t="shared" ca="1" si="44"/>
        <v>541596</v>
      </c>
      <c r="M71" s="133">
        <f t="shared" ca="1" si="44"/>
        <v>541596</v>
      </c>
      <c r="N71" s="133">
        <f t="shared" ca="1" si="44"/>
        <v>541596</v>
      </c>
      <c r="O71" s="133">
        <f t="shared" ca="1" si="44"/>
        <v>541596</v>
      </c>
      <c r="P71" s="133">
        <f t="shared" ca="1" si="44"/>
        <v>541596</v>
      </c>
      <c r="Q71" s="133">
        <f t="shared" ca="1" si="44"/>
        <v>541596</v>
      </c>
      <c r="R71" s="133">
        <f t="shared" ca="1" si="44"/>
        <v>541596</v>
      </c>
      <c r="S71" s="133">
        <f t="shared" ca="1" si="44"/>
        <v>18053200</v>
      </c>
      <c r="T71" s="133">
        <f t="shared" ca="1" si="44"/>
        <v>541596</v>
      </c>
      <c r="U71" s="133">
        <f t="shared" ca="1" si="44"/>
        <v>541596</v>
      </c>
      <c r="V71" s="133">
        <f t="shared" ca="1" si="44"/>
        <v>541596</v>
      </c>
      <c r="W71" s="133">
        <f t="shared" ca="1" si="44"/>
        <v>541596</v>
      </c>
      <c r="X71" s="133">
        <f t="shared" ca="1" si="44"/>
        <v>541596</v>
      </c>
      <c r="Y71" s="133">
        <f t="shared" ca="1" si="44"/>
        <v>541596</v>
      </c>
      <c r="Z71" s="133">
        <f t="shared" ca="1" si="44"/>
        <v>541596</v>
      </c>
      <c r="AA71" s="133">
        <f t="shared" ca="1" si="44"/>
        <v>541596</v>
      </c>
      <c r="AB71" s="133">
        <f t="shared" ca="1" si="44"/>
        <v>541596</v>
      </c>
      <c r="AC71" s="133">
        <f t="shared" ca="1" si="44"/>
        <v>18053200</v>
      </c>
      <c r="AD71" s="133">
        <f t="shared" ca="1" si="44"/>
        <v>541596</v>
      </c>
      <c r="AE71" s="133">
        <f t="shared" ca="1" si="44"/>
        <v>541596</v>
      </c>
      <c r="AF71" s="133">
        <f t="shared" ca="1" si="44"/>
        <v>541596</v>
      </c>
      <c r="AG71" s="133">
        <f t="shared" ca="1" si="44"/>
        <v>541596</v>
      </c>
      <c r="AH71" s="133">
        <f t="shared" ca="1" si="44"/>
        <v>541596</v>
      </c>
      <c r="AI71" s="133">
        <f t="shared" ca="1" si="44"/>
        <v>541596</v>
      </c>
      <c r="AJ71" s="133">
        <f t="shared" ca="1" si="44"/>
        <v>541596</v>
      </c>
    </row>
    <row r="72" spans="2:36" ht="15" customHeight="1" x14ac:dyDescent="0.3">
      <c r="B72" s="2" t="str">
        <f>Cronogramas!B73</f>
        <v>1.9.1</v>
      </c>
      <c r="C72" s="49" t="str">
        <f>Cronogramas!C73</f>
        <v>Sistema de circuito fechado de TV</v>
      </c>
      <c r="D72" s="34" t="str">
        <f>'MC Equipamentos e Sistemas'!AI74</f>
        <v>UNID</v>
      </c>
      <c r="E72" s="6">
        <f>'MC Equipamentos e Sistemas'!AJ74</f>
        <v>10</v>
      </c>
      <c r="F72" s="135">
        <f>'MC Equipamentos e Sistemas'!AK74</f>
        <v>74600</v>
      </c>
      <c r="G72" s="31">
        <f ca="1">'MC Equipamentos e Sistemas'!AL74+'MC Equipamentos e Sistemas'!BS74+'MC Equipamentos e Sistemas'!CZ74</f>
        <v>0</v>
      </c>
      <c r="H72" s="31">
        <f ca="1">'MC Equipamentos e Sistemas'!AM74+'MC Equipamentos e Sistemas'!BT74+'MC Equipamentos e Sistemas'!DA74</f>
        <v>0</v>
      </c>
      <c r="I72" s="31">
        <f ca="1">'MC Equipamentos e Sistemas'!AN74+'MC Equipamentos e Sistemas'!BU74+'MC Equipamentos e Sistemas'!DB74</f>
        <v>36106400</v>
      </c>
      <c r="J72" s="31">
        <f ca="1">'MC Equipamentos e Sistemas'!AO74+'MC Equipamentos e Sistemas'!BV74+'MC Equipamentos e Sistemas'!DC74</f>
        <v>541596</v>
      </c>
      <c r="K72" s="31">
        <f ca="1">'MC Equipamentos e Sistemas'!AP74+'MC Equipamentos e Sistemas'!BW74+'MC Equipamentos e Sistemas'!DD74</f>
        <v>541596</v>
      </c>
      <c r="L72" s="31">
        <f ca="1">'MC Equipamentos e Sistemas'!AQ74+'MC Equipamentos e Sistemas'!BX74+'MC Equipamentos e Sistemas'!DE74</f>
        <v>541596</v>
      </c>
      <c r="M72" s="31">
        <f ca="1">'MC Equipamentos e Sistemas'!AR74+'MC Equipamentos e Sistemas'!BY74+'MC Equipamentos e Sistemas'!DF74</f>
        <v>541596</v>
      </c>
      <c r="N72" s="31">
        <f ca="1">'MC Equipamentos e Sistemas'!AS74+'MC Equipamentos e Sistemas'!BZ74+'MC Equipamentos e Sistemas'!DG74</f>
        <v>541596</v>
      </c>
      <c r="O72" s="31">
        <f ca="1">'MC Equipamentos e Sistemas'!AT74+'MC Equipamentos e Sistemas'!CA74+'MC Equipamentos e Sistemas'!DH74</f>
        <v>541596</v>
      </c>
      <c r="P72" s="31">
        <f ca="1">'MC Equipamentos e Sistemas'!AU74+'MC Equipamentos e Sistemas'!CB74+'MC Equipamentos e Sistemas'!DI74</f>
        <v>541596</v>
      </c>
      <c r="Q72" s="31">
        <f ca="1">'MC Equipamentos e Sistemas'!AV74+'MC Equipamentos e Sistemas'!CC74+'MC Equipamentos e Sistemas'!DJ74</f>
        <v>541596</v>
      </c>
      <c r="R72" s="31">
        <f ca="1">'MC Equipamentos e Sistemas'!AW74+'MC Equipamentos e Sistemas'!CD74+'MC Equipamentos e Sistemas'!DK74</f>
        <v>541596</v>
      </c>
      <c r="S72" s="31">
        <f ca="1">'MC Equipamentos e Sistemas'!AX74+'MC Equipamentos e Sistemas'!CE74+'MC Equipamentos e Sistemas'!DL74</f>
        <v>18053200</v>
      </c>
      <c r="T72" s="31">
        <f ca="1">'MC Equipamentos e Sistemas'!AY74+'MC Equipamentos e Sistemas'!CF74+'MC Equipamentos e Sistemas'!DM74</f>
        <v>541596</v>
      </c>
      <c r="U72" s="31">
        <f ca="1">'MC Equipamentos e Sistemas'!AZ74+'MC Equipamentos e Sistemas'!CG74+'MC Equipamentos e Sistemas'!DN74</f>
        <v>541596</v>
      </c>
      <c r="V72" s="31">
        <f ca="1">'MC Equipamentos e Sistemas'!BA74+'MC Equipamentos e Sistemas'!CH74+'MC Equipamentos e Sistemas'!DO74</f>
        <v>541596</v>
      </c>
      <c r="W72" s="31">
        <f ca="1">'MC Equipamentos e Sistemas'!BB74+'MC Equipamentos e Sistemas'!CI74+'MC Equipamentos e Sistemas'!DP74</f>
        <v>541596</v>
      </c>
      <c r="X72" s="31">
        <f ca="1">'MC Equipamentos e Sistemas'!BC74+'MC Equipamentos e Sistemas'!CJ74+'MC Equipamentos e Sistemas'!DQ74</f>
        <v>541596</v>
      </c>
      <c r="Y72" s="31">
        <f ca="1">'MC Equipamentos e Sistemas'!BD74+'MC Equipamentos e Sistemas'!CK74+'MC Equipamentos e Sistemas'!DR74</f>
        <v>541596</v>
      </c>
      <c r="Z72" s="31">
        <f ca="1">'MC Equipamentos e Sistemas'!BE74+'MC Equipamentos e Sistemas'!CL74+'MC Equipamentos e Sistemas'!DS74</f>
        <v>541596</v>
      </c>
      <c r="AA72" s="31">
        <f ca="1">'MC Equipamentos e Sistemas'!BF74+'MC Equipamentos e Sistemas'!CM74+'MC Equipamentos e Sistemas'!DT74</f>
        <v>541596</v>
      </c>
      <c r="AB72" s="31">
        <f ca="1">'MC Equipamentos e Sistemas'!BG74+'MC Equipamentos e Sistemas'!CN74+'MC Equipamentos e Sistemas'!DU74</f>
        <v>541596</v>
      </c>
      <c r="AC72" s="31">
        <f ca="1">'MC Equipamentos e Sistemas'!BH74+'MC Equipamentos e Sistemas'!CO74+'MC Equipamentos e Sistemas'!DV74</f>
        <v>18053200</v>
      </c>
      <c r="AD72" s="31">
        <f ca="1">'MC Equipamentos e Sistemas'!BI74+'MC Equipamentos e Sistemas'!CP74+'MC Equipamentos e Sistemas'!DW74</f>
        <v>541596</v>
      </c>
      <c r="AE72" s="31">
        <f ca="1">'MC Equipamentos e Sistemas'!BJ74+'MC Equipamentos e Sistemas'!CQ74+'MC Equipamentos e Sistemas'!DX74</f>
        <v>541596</v>
      </c>
      <c r="AF72" s="31">
        <f ca="1">'MC Equipamentos e Sistemas'!BK74+'MC Equipamentos e Sistemas'!CR74+'MC Equipamentos e Sistemas'!DY74</f>
        <v>541596</v>
      </c>
      <c r="AG72" s="31">
        <f ca="1">'MC Equipamentos e Sistemas'!BL74+'MC Equipamentos e Sistemas'!CS74+'MC Equipamentos e Sistemas'!DZ74</f>
        <v>541596</v>
      </c>
      <c r="AH72" s="31">
        <f ca="1">'MC Equipamentos e Sistemas'!BM74+'MC Equipamentos e Sistemas'!CT74+'MC Equipamentos e Sistemas'!EA74</f>
        <v>541596</v>
      </c>
      <c r="AI72" s="31">
        <f ca="1">'MC Equipamentos e Sistemas'!BN74+'MC Equipamentos e Sistemas'!CU74+'MC Equipamentos e Sistemas'!EB74</f>
        <v>541596</v>
      </c>
      <c r="AJ72" s="31">
        <f ca="1">'MC Equipamentos e Sistemas'!BO74+'MC Equipamentos e Sistemas'!CV74+'MC Equipamentos e Sistemas'!EC74</f>
        <v>541596</v>
      </c>
    </row>
    <row r="73" spans="2:36" ht="15" customHeight="1" x14ac:dyDescent="0.3">
      <c r="B73" s="98" t="str">
        <f>Cronogramas!B74</f>
        <v>1.10</v>
      </c>
      <c r="C73" s="112" t="str">
        <f>Cronogramas!C74</f>
        <v>Sistema Wireless</v>
      </c>
      <c r="D73" s="121">
        <f>'MC Equipamentos e Sistemas'!AI75</f>
        <v>0</v>
      </c>
      <c r="E73" s="113">
        <f>'MC Equipamentos e Sistemas'!AJ75</f>
        <v>0</v>
      </c>
      <c r="F73" s="133"/>
      <c r="G73" s="133">
        <f ca="1">SUBTOTAL(9,G74)</f>
        <v>48970000</v>
      </c>
      <c r="H73" s="133">
        <f t="shared" ref="H73:AJ73" ca="1" si="45">SUBTOTAL(9,H74)</f>
        <v>10955999.999999998</v>
      </c>
      <c r="I73" s="133">
        <f t="shared" ca="1" si="45"/>
        <v>10955999.999999998</v>
      </c>
      <c r="J73" s="133">
        <f t="shared" ca="1" si="45"/>
        <v>10955999.999999998</v>
      </c>
      <c r="K73" s="133">
        <f t="shared" ca="1" si="45"/>
        <v>10955999.999999998</v>
      </c>
      <c r="L73" s="133">
        <f t="shared" ca="1" si="45"/>
        <v>10955999.999999998</v>
      </c>
      <c r="M73" s="133">
        <f t="shared" ca="1" si="45"/>
        <v>10955999.999999998</v>
      </c>
      <c r="N73" s="133">
        <f t="shared" ca="1" si="45"/>
        <v>10955999.999999998</v>
      </c>
      <c r="O73" s="133">
        <f t="shared" ca="1" si="45"/>
        <v>10955999.999999998</v>
      </c>
      <c r="P73" s="133">
        <f t="shared" ca="1" si="45"/>
        <v>10955999.999999998</v>
      </c>
      <c r="Q73" s="133">
        <f t="shared" ca="1" si="45"/>
        <v>10955999.999999998</v>
      </c>
      <c r="R73" s="133">
        <f t="shared" ca="1" si="45"/>
        <v>10955999.999999998</v>
      </c>
      <c r="S73" s="133">
        <f t="shared" ca="1" si="45"/>
        <v>10955999.999999998</v>
      </c>
      <c r="T73" s="133">
        <f t="shared" ca="1" si="45"/>
        <v>10955999.999999998</v>
      </c>
      <c r="U73" s="133">
        <f t="shared" ca="1" si="45"/>
        <v>10955999.999999998</v>
      </c>
      <c r="V73" s="133">
        <f t="shared" ca="1" si="45"/>
        <v>10955999.999999998</v>
      </c>
      <c r="W73" s="133">
        <f t="shared" ca="1" si="45"/>
        <v>10955999.999999998</v>
      </c>
      <c r="X73" s="133">
        <f t="shared" ca="1" si="45"/>
        <v>10955999.999999998</v>
      </c>
      <c r="Y73" s="133">
        <f t="shared" ca="1" si="45"/>
        <v>10955999.999999998</v>
      </c>
      <c r="Z73" s="133">
        <f t="shared" ca="1" si="45"/>
        <v>10955999.999999998</v>
      </c>
      <c r="AA73" s="133">
        <f t="shared" ca="1" si="45"/>
        <v>10955999.999999998</v>
      </c>
      <c r="AB73" s="133">
        <f t="shared" ca="1" si="45"/>
        <v>10955999.999999998</v>
      </c>
      <c r="AC73" s="133">
        <f t="shared" ca="1" si="45"/>
        <v>10955999.999999998</v>
      </c>
      <c r="AD73" s="133">
        <f t="shared" ca="1" si="45"/>
        <v>10955999.999999998</v>
      </c>
      <c r="AE73" s="133">
        <f t="shared" ca="1" si="45"/>
        <v>10955999.999999998</v>
      </c>
      <c r="AF73" s="133">
        <f t="shared" ca="1" si="45"/>
        <v>10955999.999999998</v>
      </c>
      <c r="AG73" s="133">
        <f t="shared" ca="1" si="45"/>
        <v>10955999.999999998</v>
      </c>
      <c r="AH73" s="133">
        <f t="shared" ca="1" si="45"/>
        <v>10955999.999999998</v>
      </c>
      <c r="AI73" s="133">
        <f t="shared" ca="1" si="45"/>
        <v>10955999.999999998</v>
      </c>
      <c r="AJ73" s="133">
        <f t="shared" ca="1" si="45"/>
        <v>10955999.999999998</v>
      </c>
    </row>
    <row r="74" spans="2:36" ht="15" customHeight="1" x14ac:dyDescent="0.3">
      <c r="B74" s="2" t="str">
        <f>Cronogramas!B75</f>
        <v>1.10.1</v>
      </c>
      <c r="C74" s="49" t="str">
        <f>Cronogramas!C75</f>
        <v>Conexão Wireless</v>
      </c>
      <c r="D74" s="34" t="str">
        <f>'MC Equipamentos e Sistemas'!AI76</f>
        <v>UNID</v>
      </c>
      <c r="E74" s="6">
        <f>'MC Equipamentos e Sistemas'!AJ76</f>
        <v>30</v>
      </c>
      <c r="F74" s="135">
        <f>'MC Equipamentos e Sistemas'!AK76</f>
        <v>4080833.3333333335</v>
      </c>
      <c r="G74" s="31">
        <f ca="1">'MC Equipamentos e Sistemas'!AL76+'MC Equipamentos e Sistemas'!BS76+'MC Equipamentos e Sistemas'!CZ76</f>
        <v>48970000</v>
      </c>
      <c r="H74" s="31">
        <f ca="1">'MC Equipamentos e Sistemas'!AM76+'MC Equipamentos e Sistemas'!BT76+'MC Equipamentos e Sistemas'!DA76</f>
        <v>10955999.999999998</v>
      </c>
      <c r="I74" s="31">
        <f ca="1">'MC Equipamentos e Sistemas'!AN76+'MC Equipamentos e Sistemas'!BU76+'MC Equipamentos e Sistemas'!DB76</f>
        <v>10955999.999999998</v>
      </c>
      <c r="J74" s="31">
        <f ca="1">'MC Equipamentos e Sistemas'!AO76+'MC Equipamentos e Sistemas'!BV76+'MC Equipamentos e Sistemas'!DC76</f>
        <v>10955999.999999998</v>
      </c>
      <c r="K74" s="31">
        <f ca="1">'MC Equipamentos e Sistemas'!AP76+'MC Equipamentos e Sistemas'!BW76+'MC Equipamentos e Sistemas'!DD76</f>
        <v>10955999.999999998</v>
      </c>
      <c r="L74" s="31">
        <f ca="1">'MC Equipamentos e Sistemas'!AQ76+'MC Equipamentos e Sistemas'!BX76+'MC Equipamentos e Sistemas'!DE76</f>
        <v>10955999.999999998</v>
      </c>
      <c r="M74" s="31">
        <f ca="1">'MC Equipamentos e Sistemas'!AR76+'MC Equipamentos e Sistemas'!BY76+'MC Equipamentos e Sistemas'!DF76</f>
        <v>10955999.999999998</v>
      </c>
      <c r="N74" s="31">
        <f ca="1">'MC Equipamentos e Sistemas'!AS76+'MC Equipamentos e Sistemas'!BZ76+'MC Equipamentos e Sistemas'!DG76</f>
        <v>10955999.999999998</v>
      </c>
      <c r="O74" s="31">
        <f ca="1">'MC Equipamentos e Sistemas'!AT76+'MC Equipamentos e Sistemas'!CA76+'MC Equipamentos e Sistemas'!DH76</f>
        <v>10955999.999999998</v>
      </c>
      <c r="P74" s="31">
        <f ca="1">'MC Equipamentos e Sistemas'!AU76+'MC Equipamentos e Sistemas'!CB76+'MC Equipamentos e Sistemas'!DI76</f>
        <v>10955999.999999998</v>
      </c>
      <c r="Q74" s="31">
        <f ca="1">'MC Equipamentos e Sistemas'!AV76+'MC Equipamentos e Sistemas'!CC76+'MC Equipamentos e Sistemas'!DJ76</f>
        <v>10955999.999999998</v>
      </c>
      <c r="R74" s="31">
        <f ca="1">'MC Equipamentos e Sistemas'!AW76+'MC Equipamentos e Sistemas'!CD76+'MC Equipamentos e Sistemas'!DK76</f>
        <v>10955999.999999998</v>
      </c>
      <c r="S74" s="31">
        <f ca="1">'MC Equipamentos e Sistemas'!AX76+'MC Equipamentos e Sistemas'!CE76+'MC Equipamentos e Sistemas'!DL76</f>
        <v>10955999.999999998</v>
      </c>
      <c r="T74" s="31">
        <f ca="1">'MC Equipamentos e Sistemas'!AY76+'MC Equipamentos e Sistemas'!CF76+'MC Equipamentos e Sistemas'!DM76</f>
        <v>10955999.999999998</v>
      </c>
      <c r="U74" s="31">
        <f ca="1">'MC Equipamentos e Sistemas'!AZ76+'MC Equipamentos e Sistemas'!CG76+'MC Equipamentos e Sistemas'!DN76</f>
        <v>10955999.999999998</v>
      </c>
      <c r="V74" s="31">
        <f ca="1">'MC Equipamentos e Sistemas'!BA76+'MC Equipamentos e Sistemas'!CH76+'MC Equipamentos e Sistemas'!DO76</f>
        <v>10955999.999999998</v>
      </c>
      <c r="W74" s="31">
        <f ca="1">'MC Equipamentos e Sistemas'!BB76+'MC Equipamentos e Sistemas'!CI76+'MC Equipamentos e Sistemas'!DP76</f>
        <v>10955999.999999998</v>
      </c>
      <c r="X74" s="31">
        <f ca="1">'MC Equipamentos e Sistemas'!BC76+'MC Equipamentos e Sistemas'!CJ76+'MC Equipamentos e Sistemas'!DQ76</f>
        <v>10955999.999999998</v>
      </c>
      <c r="Y74" s="31">
        <f ca="1">'MC Equipamentos e Sistemas'!BD76+'MC Equipamentos e Sistemas'!CK76+'MC Equipamentos e Sistemas'!DR76</f>
        <v>10955999.999999998</v>
      </c>
      <c r="Z74" s="31">
        <f ca="1">'MC Equipamentos e Sistemas'!BE76+'MC Equipamentos e Sistemas'!CL76+'MC Equipamentos e Sistemas'!DS76</f>
        <v>10955999.999999998</v>
      </c>
      <c r="AA74" s="31">
        <f ca="1">'MC Equipamentos e Sistemas'!BF76+'MC Equipamentos e Sistemas'!CM76+'MC Equipamentos e Sistemas'!DT76</f>
        <v>10955999.999999998</v>
      </c>
      <c r="AB74" s="31">
        <f ca="1">'MC Equipamentos e Sistemas'!BG76+'MC Equipamentos e Sistemas'!CN76+'MC Equipamentos e Sistemas'!DU76</f>
        <v>10955999.999999998</v>
      </c>
      <c r="AC74" s="31">
        <f ca="1">'MC Equipamentos e Sistemas'!BH76+'MC Equipamentos e Sistemas'!CO76+'MC Equipamentos e Sistemas'!DV76</f>
        <v>10955999.999999998</v>
      </c>
      <c r="AD74" s="31">
        <f ca="1">'MC Equipamentos e Sistemas'!BI76+'MC Equipamentos e Sistemas'!CP76+'MC Equipamentos e Sistemas'!DW76</f>
        <v>10955999.999999998</v>
      </c>
      <c r="AE74" s="31">
        <f ca="1">'MC Equipamentos e Sistemas'!BJ76+'MC Equipamentos e Sistemas'!CQ76+'MC Equipamentos e Sistemas'!DX76</f>
        <v>10955999.999999998</v>
      </c>
      <c r="AF74" s="31">
        <f ca="1">'MC Equipamentos e Sistemas'!BK76+'MC Equipamentos e Sistemas'!CR76+'MC Equipamentos e Sistemas'!DY76</f>
        <v>10955999.999999998</v>
      </c>
      <c r="AG74" s="31">
        <f ca="1">'MC Equipamentos e Sistemas'!BL76+'MC Equipamentos e Sistemas'!CS76+'MC Equipamentos e Sistemas'!DZ76</f>
        <v>10955999.999999998</v>
      </c>
      <c r="AH74" s="31">
        <f ca="1">'MC Equipamentos e Sistemas'!BM76+'MC Equipamentos e Sistemas'!CT76+'MC Equipamentos e Sistemas'!EA76</f>
        <v>10955999.999999998</v>
      </c>
      <c r="AI74" s="31">
        <f ca="1">'MC Equipamentos e Sistemas'!BN76+'MC Equipamentos e Sistemas'!CU76+'MC Equipamentos e Sistemas'!EB76</f>
        <v>10955999.999999998</v>
      </c>
      <c r="AJ74" s="31">
        <f ca="1">'MC Equipamentos e Sistemas'!BO76+'MC Equipamentos e Sistemas'!CV76+'MC Equipamentos e Sistemas'!EC76</f>
        <v>10955999.999999998</v>
      </c>
    </row>
    <row r="75" spans="2:36" ht="15" customHeight="1" x14ac:dyDescent="0.3">
      <c r="B75" s="98" t="str">
        <f>Cronogramas!B76</f>
        <v>1.11</v>
      </c>
      <c r="C75" s="112" t="str">
        <f>Cronogramas!C76</f>
        <v>Sistema TETRA</v>
      </c>
      <c r="D75" s="121">
        <f>'MC Equipamentos e Sistemas'!AI77</f>
        <v>0</v>
      </c>
      <c r="E75" s="113">
        <f>'MC Equipamentos e Sistemas'!AJ77</f>
        <v>0</v>
      </c>
      <c r="F75" s="133"/>
      <c r="G75" s="133">
        <f ca="1">SUBTOTAL(9,G76)</f>
        <v>44900682.520000003</v>
      </c>
      <c r="H75" s="133">
        <f t="shared" ref="H75:AJ77" ca="1" si="46">SUBTOTAL(9,H76)</f>
        <v>0</v>
      </c>
      <c r="I75" s="133">
        <f t="shared" ca="1" si="46"/>
        <v>0</v>
      </c>
      <c r="J75" s="133">
        <f t="shared" ca="1" si="46"/>
        <v>0</v>
      </c>
      <c r="K75" s="133">
        <f t="shared" ca="1" si="46"/>
        <v>0</v>
      </c>
      <c r="L75" s="133">
        <f t="shared" ca="1" si="46"/>
        <v>0</v>
      </c>
      <c r="M75" s="133">
        <f t="shared" ca="1" si="46"/>
        <v>0</v>
      </c>
      <c r="N75" s="133">
        <f t="shared" ca="1" si="46"/>
        <v>0</v>
      </c>
      <c r="O75" s="133">
        <f t="shared" ca="1" si="46"/>
        <v>0</v>
      </c>
      <c r="P75" s="133">
        <f t="shared" ca="1" si="46"/>
        <v>0</v>
      </c>
      <c r="Q75" s="133">
        <f t="shared" ca="1" si="46"/>
        <v>0</v>
      </c>
      <c r="R75" s="133">
        <f t="shared" ca="1" si="46"/>
        <v>0</v>
      </c>
      <c r="S75" s="133">
        <f t="shared" ca="1" si="46"/>
        <v>0</v>
      </c>
      <c r="T75" s="133">
        <f t="shared" ca="1" si="46"/>
        <v>0</v>
      </c>
      <c r="U75" s="133">
        <f t="shared" ca="1" si="46"/>
        <v>0</v>
      </c>
      <c r="V75" s="133">
        <f t="shared" ca="1" si="46"/>
        <v>0</v>
      </c>
      <c r="W75" s="133">
        <f t="shared" ca="1" si="46"/>
        <v>0</v>
      </c>
      <c r="X75" s="133">
        <f t="shared" ca="1" si="46"/>
        <v>0</v>
      </c>
      <c r="Y75" s="133">
        <f t="shared" ca="1" si="46"/>
        <v>0</v>
      </c>
      <c r="Z75" s="133">
        <f t="shared" ca="1" si="46"/>
        <v>0</v>
      </c>
      <c r="AA75" s="133">
        <f t="shared" ca="1" si="46"/>
        <v>0</v>
      </c>
      <c r="AB75" s="133">
        <f t="shared" ca="1" si="46"/>
        <v>0</v>
      </c>
      <c r="AC75" s="133">
        <f t="shared" ca="1" si="46"/>
        <v>0</v>
      </c>
      <c r="AD75" s="133">
        <f t="shared" ca="1" si="46"/>
        <v>0</v>
      </c>
      <c r="AE75" s="133">
        <f t="shared" ca="1" si="46"/>
        <v>0</v>
      </c>
      <c r="AF75" s="133">
        <f t="shared" ca="1" si="46"/>
        <v>0</v>
      </c>
      <c r="AG75" s="133">
        <f t="shared" ca="1" si="46"/>
        <v>0</v>
      </c>
      <c r="AH75" s="133">
        <f t="shared" ca="1" si="46"/>
        <v>0</v>
      </c>
      <c r="AI75" s="133">
        <f t="shared" ca="1" si="46"/>
        <v>0</v>
      </c>
      <c r="AJ75" s="133">
        <f t="shared" ca="1" si="46"/>
        <v>0</v>
      </c>
    </row>
    <row r="76" spans="2:36" ht="15" customHeight="1" x14ac:dyDescent="0.3">
      <c r="B76" s="2" t="str">
        <f>Cronogramas!B77</f>
        <v>1.11.1</v>
      </c>
      <c r="C76" s="49" t="str">
        <f>Cronogramas!C77</f>
        <v xml:space="preserve">Sistema Tetra </v>
      </c>
      <c r="D76" s="34" t="str">
        <f>'MC Equipamentos e Sistemas'!AI78</f>
        <v>UNID</v>
      </c>
      <c r="E76" s="6">
        <f>'MC Equipamentos e Sistemas'!AJ78</f>
        <v>30</v>
      </c>
      <c r="F76" s="135">
        <f>'MC Equipamentos e Sistemas'!AK78</f>
        <v>44900682.520000003</v>
      </c>
      <c r="G76" s="31">
        <f ca="1">'MC Equipamentos e Sistemas'!AL78+'MC Equipamentos e Sistemas'!BS78+'MC Equipamentos e Sistemas'!CZ78</f>
        <v>44900682.520000003</v>
      </c>
      <c r="H76" s="31">
        <f ca="1">'MC Equipamentos e Sistemas'!AM78+'MC Equipamentos e Sistemas'!BT78+'MC Equipamentos e Sistemas'!DA78</f>
        <v>0</v>
      </c>
      <c r="I76" s="31">
        <f ca="1">'MC Equipamentos e Sistemas'!AN78+'MC Equipamentos e Sistemas'!BU78+'MC Equipamentos e Sistemas'!DB78</f>
        <v>0</v>
      </c>
      <c r="J76" s="31">
        <f ca="1">'MC Equipamentos e Sistemas'!AO78+'MC Equipamentos e Sistemas'!BV78+'MC Equipamentos e Sistemas'!DC78</f>
        <v>0</v>
      </c>
      <c r="K76" s="31">
        <f ca="1">'MC Equipamentos e Sistemas'!AP78+'MC Equipamentos e Sistemas'!BW78+'MC Equipamentos e Sistemas'!DD78</f>
        <v>0</v>
      </c>
      <c r="L76" s="31">
        <f ca="1">'MC Equipamentos e Sistemas'!AQ78+'MC Equipamentos e Sistemas'!BX78+'MC Equipamentos e Sistemas'!DE78</f>
        <v>0</v>
      </c>
      <c r="M76" s="31">
        <f ca="1">'MC Equipamentos e Sistemas'!AR78+'MC Equipamentos e Sistemas'!BY78+'MC Equipamentos e Sistemas'!DF78</f>
        <v>0</v>
      </c>
      <c r="N76" s="31">
        <f ca="1">'MC Equipamentos e Sistemas'!AS78+'MC Equipamentos e Sistemas'!BZ78+'MC Equipamentos e Sistemas'!DG78</f>
        <v>0</v>
      </c>
      <c r="O76" s="31">
        <f ca="1">'MC Equipamentos e Sistemas'!AT78+'MC Equipamentos e Sistemas'!CA78+'MC Equipamentos e Sistemas'!DH78</f>
        <v>0</v>
      </c>
      <c r="P76" s="31">
        <f ca="1">'MC Equipamentos e Sistemas'!AU78+'MC Equipamentos e Sistemas'!CB78+'MC Equipamentos e Sistemas'!DI78</f>
        <v>0</v>
      </c>
      <c r="Q76" s="31">
        <f ca="1">'MC Equipamentos e Sistemas'!AV78+'MC Equipamentos e Sistemas'!CC78+'MC Equipamentos e Sistemas'!DJ78</f>
        <v>0</v>
      </c>
      <c r="R76" s="31">
        <f ca="1">'MC Equipamentos e Sistemas'!AW78+'MC Equipamentos e Sistemas'!CD78+'MC Equipamentos e Sistemas'!DK78</f>
        <v>0</v>
      </c>
      <c r="S76" s="31">
        <f ca="1">'MC Equipamentos e Sistemas'!AX78+'MC Equipamentos e Sistemas'!CE78+'MC Equipamentos e Sistemas'!DL78</f>
        <v>0</v>
      </c>
      <c r="T76" s="31">
        <f ca="1">'MC Equipamentos e Sistemas'!AY78+'MC Equipamentos e Sistemas'!CF78+'MC Equipamentos e Sistemas'!DM78</f>
        <v>0</v>
      </c>
      <c r="U76" s="31">
        <f ca="1">'MC Equipamentos e Sistemas'!AZ78+'MC Equipamentos e Sistemas'!CG78+'MC Equipamentos e Sistemas'!DN78</f>
        <v>0</v>
      </c>
      <c r="V76" s="31">
        <f ca="1">'MC Equipamentos e Sistemas'!BA78+'MC Equipamentos e Sistemas'!CH78+'MC Equipamentos e Sistemas'!DO78</f>
        <v>0</v>
      </c>
      <c r="W76" s="31">
        <f ca="1">'MC Equipamentos e Sistemas'!BB78+'MC Equipamentos e Sistemas'!CI78+'MC Equipamentos e Sistemas'!DP78</f>
        <v>0</v>
      </c>
      <c r="X76" s="31">
        <f ca="1">'MC Equipamentos e Sistemas'!BC78+'MC Equipamentos e Sistemas'!CJ78+'MC Equipamentos e Sistemas'!DQ78</f>
        <v>0</v>
      </c>
      <c r="Y76" s="31">
        <f ca="1">'MC Equipamentos e Sistemas'!BD78+'MC Equipamentos e Sistemas'!CK78+'MC Equipamentos e Sistemas'!DR78</f>
        <v>0</v>
      </c>
      <c r="Z76" s="31">
        <f ca="1">'MC Equipamentos e Sistemas'!BE78+'MC Equipamentos e Sistemas'!CL78+'MC Equipamentos e Sistemas'!DS78</f>
        <v>0</v>
      </c>
      <c r="AA76" s="31">
        <f ca="1">'MC Equipamentos e Sistemas'!BF78+'MC Equipamentos e Sistemas'!CM78+'MC Equipamentos e Sistemas'!DT78</f>
        <v>0</v>
      </c>
      <c r="AB76" s="31">
        <f ca="1">'MC Equipamentos e Sistemas'!BG78+'MC Equipamentos e Sistemas'!CN78+'MC Equipamentos e Sistemas'!DU78</f>
        <v>0</v>
      </c>
      <c r="AC76" s="31">
        <f ca="1">'MC Equipamentos e Sistemas'!BH78+'MC Equipamentos e Sistemas'!CO78+'MC Equipamentos e Sistemas'!DV78</f>
        <v>0</v>
      </c>
      <c r="AD76" s="31">
        <f ca="1">'MC Equipamentos e Sistemas'!BI78+'MC Equipamentos e Sistemas'!CP78+'MC Equipamentos e Sistemas'!DW78</f>
        <v>0</v>
      </c>
      <c r="AE76" s="31">
        <f ca="1">'MC Equipamentos e Sistemas'!BJ78+'MC Equipamentos e Sistemas'!CQ78+'MC Equipamentos e Sistemas'!DX78</f>
        <v>0</v>
      </c>
      <c r="AF76" s="31">
        <f ca="1">'MC Equipamentos e Sistemas'!BK78+'MC Equipamentos e Sistemas'!CR78+'MC Equipamentos e Sistemas'!DY78</f>
        <v>0</v>
      </c>
      <c r="AG76" s="31">
        <f ca="1">'MC Equipamentos e Sistemas'!BL78+'MC Equipamentos e Sistemas'!CS78+'MC Equipamentos e Sistemas'!DZ78</f>
        <v>0</v>
      </c>
      <c r="AH76" s="31">
        <f ca="1">'MC Equipamentos e Sistemas'!BM78+'MC Equipamentos e Sistemas'!CT78+'MC Equipamentos e Sistemas'!EA78</f>
        <v>0</v>
      </c>
      <c r="AI76" s="31">
        <f ca="1">'MC Equipamentos e Sistemas'!BN78+'MC Equipamentos e Sistemas'!CU78+'MC Equipamentos e Sistemas'!EB78</f>
        <v>0</v>
      </c>
      <c r="AJ76" s="31">
        <f ca="1">'MC Equipamentos e Sistemas'!BO78+'MC Equipamentos e Sistemas'!CV78+'MC Equipamentos e Sistemas'!EC78</f>
        <v>0</v>
      </c>
    </row>
    <row r="77" spans="2:36" ht="15" customHeight="1" x14ac:dyDescent="0.3">
      <c r="B77" s="98" t="str">
        <f>Cronogramas!B78</f>
        <v>1.12</v>
      </c>
      <c r="C77" s="112" t="str">
        <f>Cronogramas!C78</f>
        <v>Sistema de Abastecimento de Veículos Elétricos</v>
      </c>
      <c r="D77" s="121"/>
      <c r="E77" s="113"/>
      <c r="F77" s="133"/>
      <c r="G77" s="133">
        <f ca="1">SUBTOTAL(9,G78)</f>
        <v>226818.16</v>
      </c>
      <c r="H77" s="133">
        <f t="shared" ca="1" si="46"/>
        <v>5670.4540000000006</v>
      </c>
      <c r="I77" s="133">
        <f t="shared" ca="1" si="46"/>
        <v>5670.4540000000006</v>
      </c>
      <c r="J77" s="133">
        <f t="shared" ca="1" si="46"/>
        <v>5670.4540000000006</v>
      </c>
      <c r="K77" s="133">
        <f t="shared" ca="1" si="46"/>
        <v>5670.4540000000006</v>
      </c>
      <c r="L77" s="133">
        <f t="shared" ca="1" si="46"/>
        <v>5670.4540000000006</v>
      </c>
      <c r="M77" s="133">
        <f t="shared" ca="1" si="46"/>
        <v>5670.4540000000006</v>
      </c>
      <c r="N77" s="133">
        <f t="shared" ca="1" si="46"/>
        <v>5670.4540000000006</v>
      </c>
      <c r="O77" s="133">
        <f t="shared" ca="1" si="46"/>
        <v>5670.4540000000006</v>
      </c>
      <c r="P77" s="133">
        <f t="shared" ca="1" si="46"/>
        <v>5670.4540000000006</v>
      </c>
      <c r="Q77" s="133">
        <f t="shared" ca="1" si="46"/>
        <v>5670.4540000000006</v>
      </c>
      <c r="R77" s="133">
        <f t="shared" ca="1" si="46"/>
        <v>5670.4540000000006</v>
      </c>
      <c r="S77" s="133">
        <f t="shared" ca="1" si="46"/>
        <v>5670.4540000000006</v>
      </c>
      <c r="T77" s="133">
        <f t="shared" ca="1" si="46"/>
        <v>5670.4540000000006</v>
      </c>
      <c r="U77" s="133">
        <f t="shared" ca="1" si="46"/>
        <v>5670.4540000000006</v>
      </c>
      <c r="V77" s="133">
        <f t="shared" ca="1" si="46"/>
        <v>158772.712</v>
      </c>
      <c r="W77" s="133">
        <f t="shared" ca="1" si="46"/>
        <v>5670.4540000000006</v>
      </c>
      <c r="X77" s="133">
        <f t="shared" ca="1" si="46"/>
        <v>5670.4540000000006</v>
      </c>
      <c r="Y77" s="133">
        <f t="shared" ca="1" si="46"/>
        <v>5670.4540000000006</v>
      </c>
      <c r="Z77" s="133">
        <f t="shared" ca="1" si="46"/>
        <v>5670.4540000000006</v>
      </c>
      <c r="AA77" s="133">
        <f t="shared" ca="1" si="46"/>
        <v>5670.4540000000006</v>
      </c>
      <c r="AB77" s="133">
        <f t="shared" ca="1" si="46"/>
        <v>5670.4540000000006</v>
      </c>
      <c r="AC77" s="133">
        <f t="shared" ca="1" si="46"/>
        <v>5670.4540000000006</v>
      </c>
      <c r="AD77" s="133">
        <f t="shared" ca="1" si="46"/>
        <v>5670.4540000000006</v>
      </c>
      <c r="AE77" s="133">
        <f t="shared" ca="1" si="46"/>
        <v>5670.4540000000006</v>
      </c>
      <c r="AF77" s="133">
        <f t="shared" ca="1" si="46"/>
        <v>5670.4540000000006</v>
      </c>
      <c r="AG77" s="133">
        <f t="shared" ca="1" si="46"/>
        <v>5670.4540000000006</v>
      </c>
      <c r="AH77" s="133">
        <f t="shared" ca="1" si="46"/>
        <v>5670.4540000000006</v>
      </c>
      <c r="AI77" s="133">
        <f t="shared" ca="1" si="46"/>
        <v>5670.4540000000006</v>
      </c>
      <c r="AJ77" s="133">
        <f t="shared" ca="1" si="46"/>
        <v>5670.4540000000006</v>
      </c>
    </row>
    <row r="78" spans="2:36" ht="15" customHeight="1" x14ac:dyDescent="0.3">
      <c r="B78" s="2" t="str">
        <f>Cronogramas!B79</f>
        <v>1.12.1</v>
      </c>
      <c r="C78" s="49" t="str">
        <f>Cronogramas!C79</f>
        <v>Sistema de Abastecimento de Veículos Elétricos</v>
      </c>
      <c r="D78" s="34" t="str">
        <f>'MC Equipamentos e Sistemas'!AI80</f>
        <v>UNID</v>
      </c>
      <c r="E78" s="6">
        <f>'MC Equipamentos e Sistemas'!AJ80</f>
        <v>15</v>
      </c>
      <c r="F78" s="135">
        <f>'MC Equipamentos e Sistemas'!AK80</f>
        <v>226818.16</v>
      </c>
      <c r="G78" s="31">
        <f ca="1">'MC Equipamentos e Sistemas'!AL80+'MC Equipamentos e Sistemas'!BS80+'MC Equipamentos e Sistemas'!CZ80</f>
        <v>226818.16</v>
      </c>
      <c r="H78" s="31">
        <f ca="1">'MC Equipamentos e Sistemas'!AM80+'MC Equipamentos e Sistemas'!BT80+'MC Equipamentos e Sistemas'!DA80</f>
        <v>5670.4540000000006</v>
      </c>
      <c r="I78" s="31">
        <f ca="1">'MC Equipamentos e Sistemas'!AN80+'MC Equipamentos e Sistemas'!BU80+'MC Equipamentos e Sistemas'!DB80</f>
        <v>5670.4540000000006</v>
      </c>
      <c r="J78" s="31">
        <f ca="1">'MC Equipamentos e Sistemas'!AO80+'MC Equipamentos e Sistemas'!BV80+'MC Equipamentos e Sistemas'!DC80</f>
        <v>5670.4540000000006</v>
      </c>
      <c r="K78" s="31">
        <f ca="1">'MC Equipamentos e Sistemas'!AP80+'MC Equipamentos e Sistemas'!BW80+'MC Equipamentos e Sistemas'!DD80</f>
        <v>5670.4540000000006</v>
      </c>
      <c r="L78" s="31">
        <f ca="1">'MC Equipamentos e Sistemas'!AQ80+'MC Equipamentos e Sistemas'!BX80+'MC Equipamentos e Sistemas'!DE80</f>
        <v>5670.4540000000006</v>
      </c>
      <c r="M78" s="31">
        <f ca="1">'MC Equipamentos e Sistemas'!AR80+'MC Equipamentos e Sistemas'!BY80+'MC Equipamentos e Sistemas'!DF80</f>
        <v>5670.4540000000006</v>
      </c>
      <c r="N78" s="31">
        <f ca="1">'MC Equipamentos e Sistemas'!AS80+'MC Equipamentos e Sistemas'!BZ80+'MC Equipamentos e Sistemas'!DG80</f>
        <v>5670.4540000000006</v>
      </c>
      <c r="O78" s="31">
        <f ca="1">'MC Equipamentos e Sistemas'!AT80+'MC Equipamentos e Sistemas'!CA80+'MC Equipamentos e Sistemas'!DH80</f>
        <v>5670.4540000000006</v>
      </c>
      <c r="P78" s="31">
        <f ca="1">'MC Equipamentos e Sistemas'!AU80+'MC Equipamentos e Sistemas'!CB80+'MC Equipamentos e Sistemas'!DI80</f>
        <v>5670.4540000000006</v>
      </c>
      <c r="Q78" s="31">
        <f ca="1">'MC Equipamentos e Sistemas'!AV80+'MC Equipamentos e Sistemas'!CC80+'MC Equipamentos e Sistemas'!DJ80</f>
        <v>5670.4540000000006</v>
      </c>
      <c r="R78" s="31">
        <f ca="1">'MC Equipamentos e Sistemas'!AW80+'MC Equipamentos e Sistemas'!CD80+'MC Equipamentos e Sistemas'!DK80</f>
        <v>5670.4540000000006</v>
      </c>
      <c r="S78" s="31">
        <f ca="1">'MC Equipamentos e Sistemas'!AX80+'MC Equipamentos e Sistemas'!CE80+'MC Equipamentos e Sistemas'!DL80</f>
        <v>5670.4540000000006</v>
      </c>
      <c r="T78" s="31">
        <f ca="1">'MC Equipamentos e Sistemas'!AY80+'MC Equipamentos e Sistemas'!CF80+'MC Equipamentos e Sistemas'!DM80</f>
        <v>5670.4540000000006</v>
      </c>
      <c r="U78" s="31">
        <f ca="1">'MC Equipamentos e Sistemas'!AZ80+'MC Equipamentos e Sistemas'!CG80+'MC Equipamentos e Sistemas'!DN80</f>
        <v>5670.4540000000006</v>
      </c>
      <c r="V78" s="31">
        <f ca="1">'MC Equipamentos e Sistemas'!BA80+'MC Equipamentos e Sistemas'!CH80+'MC Equipamentos e Sistemas'!DO80</f>
        <v>158772.712</v>
      </c>
      <c r="W78" s="31">
        <f ca="1">'MC Equipamentos e Sistemas'!BB80+'MC Equipamentos e Sistemas'!CI80+'MC Equipamentos e Sistemas'!DP80</f>
        <v>5670.4540000000006</v>
      </c>
      <c r="X78" s="31">
        <f ca="1">'MC Equipamentos e Sistemas'!BC80+'MC Equipamentos e Sistemas'!CJ80+'MC Equipamentos e Sistemas'!DQ80</f>
        <v>5670.4540000000006</v>
      </c>
      <c r="Y78" s="31">
        <f ca="1">'MC Equipamentos e Sistemas'!BD80+'MC Equipamentos e Sistemas'!CK80+'MC Equipamentos e Sistemas'!DR80</f>
        <v>5670.4540000000006</v>
      </c>
      <c r="Z78" s="31">
        <f ca="1">'MC Equipamentos e Sistemas'!BE80+'MC Equipamentos e Sistemas'!CL80+'MC Equipamentos e Sistemas'!DS80</f>
        <v>5670.4540000000006</v>
      </c>
      <c r="AA78" s="31">
        <f ca="1">'MC Equipamentos e Sistemas'!BF80+'MC Equipamentos e Sistemas'!CM80+'MC Equipamentos e Sistemas'!DT80</f>
        <v>5670.4540000000006</v>
      </c>
      <c r="AB78" s="31">
        <f ca="1">'MC Equipamentos e Sistemas'!BG80+'MC Equipamentos e Sistemas'!CN80+'MC Equipamentos e Sistemas'!DU80</f>
        <v>5670.4540000000006</v>
      </c>
      <c r="AC78" s="31">
        <f ca="1">'MC Equipamentos e Sistemas'!BH80+'MC Equipamentos e Sistemas'!CO80+'MC Equipamentos e Sistemas'!DV80</f>
        <v>5670.4540000000006</v>
      </c>
      <c r="AD78" s="31">
        <f ca="1">'MC Equipamentos e Sistemas'!BI80+'MC Equipamentos e Sistemas'!CP80+'MC Equipamentos e Sistemas'!DW80</f>
        <v>5670.4540000000006</v>
      </c>
      <c r="AE78" s="31">
        <f ca="1">'MC Equipamentos e Sistemas'!BJ80+'MC Equipamentos e Sistemas'!CQ80+'MC Equipamentos e Sistemas'!DX80</f>
        <v>5670.4540000000006</v>
      </c>
      <c r="AF78" s="31">
        <f ca="1">'MC Equipamentos e Sistemas'!BK80+'MC Equipamentos e Sistemas'!CR80+'MC Equipamentos e Sistemas'!DY80</f>
        <v>5670.4540000000006</v>
      </c>
      <c r="AG78" s="31">
        <f ca="1">'MC Equipamentos e Sistemas'!BL80+'MC Equipamentos e Sistemas'!CS80+'MC Equipamentos e Sistemas'!DZ80</f>
        <v>5670.4540000000006</v>
      </c>
      <c r="AH78" s="31">
        <f ca="1">'MC Equipamentos e Sistemas'!BM80+'MC Equipamentos e Sistemas'!CT80+'MC Equipamentos e Sistemas'!EA80</f>
        <v>5670.4540000000006</v>
      </c>
      <c r="AI78" s="31">
        <f ca="1">'MC Equipamentos e Sistemas'!BN80+'MC Equipamentos e Sistemas'!CU80+'MC Equipamentos e Sistemas'!EB80</f>
        <v>5670.4540000000006</v>
      </c>
      <c r="AJ78" s="31">
        <f ca="1">'MC Equipamentos e Sistemas'!BO80+'MC Equipamentos e Sistemas'!CV80+'MC Equipamentos e Sistemas'!EC80</f>
        <v>5670.4540000000006</v>
      </c>
    </row>
    <row r="79" spans="2:36" ht="15" customHeight="1" x14ac:dyDescent="0.3">
      <c r="B79" s="129"/>
      <c r="C79" s="130"/>
      <c r="D79" s="131"/>
      <c r="E79" s="39"/>
      <c r="F79" s="37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  <c r="AF79" s="38"/>
      <c r="AG79" s="38"/>
      <c r="AH79" s="38"/>
      <c r="AI79" s="38"/>
      <c r="AJ79" s="38"/>
    </row>
    <row r="80" spans="2:36" s="107" customFormat="1" ht="15" customHeight="1" x14ac:dyDescent="0.3">
      <c r="B80" s="166" t="s">
        <v>111</v>
      </c>
      <c r="C80" s="167"/>
      <c r="D80" s="167"/>
      <c r="E80" s="167"/>
      <c r="F80" s="168"/>
      <c r="G80" s="104">
        <f ca="1">SUM(G20,G23,G33,G47,G52,G58,G64,G66,G71,G73,G75,G77)</f>
        <v>199886630.02340877</v>
      </c>
      <c r="H80" s="104">
        <f t="shared" ref="H80:AJ80" ca="1" si="47">SUM(H20,H23,H33,H47,H52,H58,H64,H66,H71,H73,H75,H77)</f>
        <v>22177845.490819577</v>
      </c>
      <c r="I80" s="104">
        <f t="shared" ca="1" si="47"/>
        <v>51524737.655432299</v>
      </c>
      <c r="J80" s="104">
        <f t="shared" ca="1" si="47"/>
        <v>45524725.655432299</v>
      </c>
      <c r="K80" s="104">
        <f t="shared" ca="1" si="47"/>
        <v>18214602.724517759</v>
      </c>
      <c r="L80" s="104">
        <f t="shared" ca="1" si="47"/>
        <v>20075939.803337898</v>
      </c>
      <c r="M80" s="104">
        <f t="shared" ca="1" si="47"/>
        <v>19118537.735908061</v>
      </c>
      <c r="N80" s="104">
        <f t="shared" ca="1" si="47"/>
        <v>17438173.255432293</v>
      </c>
      <c r="O80" s="104">
        <f t="shared" ca="1" si="47"/>
        <v>18214602.724517759</v>
      </c>
      <c r="P80" s="104">
        <f t="shared" ca="1" si="47"/>
        <v>17438173.255432293</v>
      </c>
      <c r="Q80" s="104">
        <f t="shared" ca="1" si="47"/>
        <v>22406315.413633812</v>
      </c>
      <c r="R80" s="104">
        <f t="shared" ca="1" si="47"/>
        <v>19118537.735908061</v>
      </c>
      <c r="S80" s="104">
        <f t="shared" ca="1" si="47"/>
        <v>35726206.724517763</v>
      </c>
      <c r="T80" s="104">
        <f t="shared" ca="1" si="47"/>
        <v>42568246.455432296</v>
      </c>
      <c r="U80" s="104">
        <f t="shared" ca="1" si="47"/>
        <v>17438173.255432293</v>
      </c>
      <c r="V80" s="104">
        <f t="shared" ca="1" si="47"/>
        <v>20964855.972513057</v>
      </c>
      <c r="W80" s="104">
        <f t="shared" ca="1" si="47"/>
        <v>24131740.304993533</v>
      </c>
      <c r="X80" s="104">
        <f t="shared" ca="1" si="47"/>
        <v>17438173.255432293</v>
      </c>
      <c r="Y80" s="104">
        <f t="shared" ca="1" si="47"/>
        <v>17438173.255432293</v>
      </c>
      <c r="Z80" s="104">
        <f t="shared" ca="1" si="47"/>
        <v>17438173.255432293</v>
      </c>
      <c r="AA80" s="104">
        <f t="shared" ca="1" si="47"/>
        <v>23182744.882719282</v>
      </c>
      <c r="AB80" s="104">
        <f t="shared" ca="1" si="47"/>
        <v>19118537.735908061</v>
      </c>
      <c r="AC80" s="104">
        <f t="shared" ca="1" si="47"/>
        <v>34949777.255432293</v>
      </c>
      <c r="AD80" s="104">
        <f t="shared" ca="1" si="47"/>
        <v>42568246.455432296</v>
      </c>
      <c r="AE80" s="104">
        <f t="shared" ca="1" si="47"/>
        <v>18214602.724517759</v>
      </c>
      <c r="AF80" s="104">
        <f t="shared" ca="1" si="47"/>
        <v>20075939.803337898</v>
      </c>
      <c r="AG80" s="104">
        <f t="shared" ca="1" si="47"/>
        <v>19118537.735908061</v>
      </c>
      <c r="AH80" s="104">
        <f t="shared" ca="1" si="47"/>
        <v>17438173.255432293</v>
      </c>
      <c r="AI80" s="104">
        <f t="shared" ca="1" si="47"/>
        <v>18214602.724517759</v>
      </c>
      <c r="AJ80" s="104">
        <f t="shared" ca="1" si="47"/>
        <v>17438173.255432293</v>
      </c>
    </row>
    <row r="81" spans="2:36" s="107" customFormat="1" ht="15" customHeight="1" x14ac:dyDescent="0.3">
      <c r="B81" s="169" t="s">
        <v>112</v>
      </c>
      <c r="C81" s="170"/>
      <c r="D81" s="170"/>
      <c r="E81" s="170"/>
      <c r="F81" s="171"/>
      <c r="G81" s="103">
        <f ca="1">SUM(G80:AJ80)</f>
        <v>894601899.78160417</v>
      </c>
      <c r="H81" s="105"/>
      <c r="I81" s="105"/>
      <c r="J81" s="105"/>
      <c r="K81" s="105"/>
      <c r="L81" s="105"/>
      <c r="M81" s="105"/>
      <c r="N81" s="105"/>
      <c r="O81" s="105"/>
      <c r="P81" s="105"/>
      <c r="Q81" s="105"/>
      <c r="R81" s="105"/>
      <c r="S81" s="105"/>
      <c r="T81" s="105"/>
      <c r="U81" s="105"/>
      <c r="V81" s="105"/>
      <c r="W81" s="105"/>
      <c r="X81" s="105"/>
      <c r="Y81" s="105"/>
      <c r="Z81" s="105"/>
      <c r="AA81" s="105"/>
      <c r="AB81" s="105"/>
      <c r="AC81" s="105"/>
      <c r="AD81" s="105"/>
      <c r="AE81" s="105"/>
      <c r="AF81" s="105"/>
      <c r="AG81" s="105"/>
      <c r="AH81" s="105"/>
      <c r="AI81" s="105"/>
      <c r="AJ81" s="106"/>
    </row>
    <row r="83" spans="2:36" ht="15" customHeight="1" x14ac:dyDescent="0.3">
      <c r="G83" s="51"/>
    </row>
  </sheetData>
  <mergeCells count="37">
    <mergeCell ref="B80:F80"/>
    <mergeCell ref="B81:F81"/>
    <mergeCell ref="AG18:AG19"/>
    <mergeCell ref="AH18:AH19"/>
    <mergeCell ref="AI18:AI19"/>
    <mergeCell ref="U18:U19"/>
    <mergeCell ref="V18:V19"/>
    <mergeCell ref="W18:W19"/>
    <mergeCell ref="X18:X19"/>
    <mergeCell ref="Y18:Y19"/>
    <mergeCell ref="Z18:Z19"/>
    <mergeCell ref="O18:O19"/>
    <mergeCell ref="P18:P19"/>
    <mergeCell ref="Q18:Q19"/>
    <mergeCell ref="R18:R19"/>
    <mergeCell ref="S18:S19"/>
    <mergeCell ref="AJ18:AJ19"/>
    <mergeCell ref="AA18:AA19"/>
    <mergeCell ref="AB18:AB19"/>
    <mergeCell ref="AC18:AC19"/>
    <mergeCell ref="AD18:AD19"/>
    <mergeCell ref="AE18:AE19"/>
    <mergeCell ref="AF18:AF19"/>
    <mergeCell ref="T18:T19"/>
    <mergeCell ref="I18:I19"/>
    <mergeCell ref="J18:J19"/>
    <mergeCell ref="K18:K19"/>
    <mergeCell ref="L18:L19"/>
    <mergeCell ref="M18:M19"/>
    <mergeCell ref="N18:N19"/>
    <mergeCell ref="B9:E9"/>
    <mergeCell ref="H18:H19"/>
    <mergeCell ref="B18:B19"/>
    <mergeCell ref="C18:C19"/>
    <mergeCell ref="D18:D19"/>
    <mergeCell ref="F18:F19"/>
    <mergeCell ref="G18:G19"/>
  </mergeCells>
  <printOptions horizontalCentered="1"/>
  <pageMargins left="1.1811023622047245" right="0.59055118110236227" top="1.1811023622047245" bottom="1.1811023622047245" header="0.31496062992125984" footer="0.31496062992125984"/>
  <pageSetup paperSize="8" scale="32" fitToHeight="0" orientation="landscape" horizontalDpi="1200" verticalDpi="1200" r:id="rId1"/>
  <ignoredErrors>
    <ignoredError sqref="G49:AJ49 G71:AJ74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ilha3">
    <tabColor theme="4" tint="-0.249977111117893"/>
    <pageSetUpPr fitToPage="1"/>
  </sheetPr>
  <dimension ref="B2:CR79"/>
  <sheetViews>
    <sheetView showGridLines="0" zoomScale="80" zoomScaleNormal="80" workbookViewId="0"/>
  </sheetViews>
  <sheetFormatPr defaultRowHeight="15" customHeight="1" x14ac:dyDescent="0.3"/>
  <cols>
    <col min="1" max="1" width="2.6640625" customWidth="1"/>
    <col min="2" max="2" width="9.109375" style="23" customWidth="1"/>
    <col min="3" max="3" width="81.88671875" style="13" bestFit="1" customWidth="1"/>
    <col min="4" max="4" width="10.6640625" style="13" customWidth="1"/>
    <col min="5" max="5" width="6.109375" style="13" customWidth="1"/>
    <col min="6" max="13" width="6.109375" style="13" bestFit="1" customWidth="1"/>
    <col min="14" max="34" width="7.109375" style="13" bestFit="1" customWidth="1"/>
    <col min="36" max="36" width="6.109375" style="13" customWidth="1"/>
    <col min="37" max="44" width="6.109375" style="13" bestFit="1" customWidth="1"/>
    <col min="45" max="65" width="7.109375" style="13" bestFit="1" customWidth="1"/>
    <col min="67" max="67" width="6.109375" style="13" customWidth="1"/>
    <col min="68" max="75" width="6.109375" style="13" bestFit="1" customWidth="1"/>
    <col min="76" max="96" width="7.109375" style="13" bestFit="1" customWidth="1"/>
  </cols>
  <sheetData>
    <row r="2" spans="2:96" ht="15" customHeight="1" x14ac:dyDescent="0.3">
      <c r="B2" s="30"/>
      <c r="C2" s="30"/>
      <c r="D2" s="30"/>
    </row>
    <row r="3" spans="2:96" ht="15" customHeight="1" x14ac:dyDescent="0.3">
      <c r="B3" s="30"/>
      <c r="C3" s="30"/>
      <c r="D3" s="30"/>
    </row>
    <row r="4" spans="2:96" ht="15" customHeight="1" x14ac:dyDescent="0.3">
      <c r="B4" s="40"/>
      <c r="C4" s="40"/>
      <c r="D4" s="40"/>
    </row>
    <row r="5" spans="2:96" ht="15" customHeight="1" x14ac:dyDescent="0.3">
      <c r="B5" s="40"/>
      <c r="C5" s="40"/>
      <c r="D5" s="40"/>
    </row>
    <row r="6" spans="2:96" ht="15" customHeight="1" x14ac:dyDescent="0.3">
      <c r="B6" s="40"/>
      <c r="C6" s="40"/>
      <c r="D6" s="40"/>
    </row>
    <row r="7" spans="2:96" ht="15" customHeight="1" x14ac:dyDescent="0.3">
      <c r="B7" s="68"/>
      <c r="C7" s="69"/>
      <c r="D7" s="68"/>
    </row>
    <row r="8" spans="2:96" ht="15" customHeight="1" x14ac:dyDescent="0.3">
      <c r="B8" s="66"/>
      <c r="C8" s="67"/>
      <c r="D8" s="66"/>
    </row>
    <row r="9" spans="2:96" ht="52.95" customHeight="1" x14ac:dyDescent="0.3">
      <c r="B9" s="179" t="s">
        <v>160</v>
      </c>
      <c r="C9" s="180"/>
      <c r="D9" s="181"/>
    </row>
    <row r="10" spans="2:96" ht="15" customHeight="1" x14ac:dyDescent="0.3">
      <c r="B10" s="91"/>
      <c r="C10" s="92"/>
      <c r="D10" s="93"/>
    </row>
    <row r="11" spans="2:96" ht="15" customHeight="1" x14ac:dyDescent="0.3">
      <c r="B11" s="70" t="s">
        <v>161</v>
      </c>
      <c r="C11" s="71"/>
      <c r="D11" s="72"/>
    </row>
    <row r="12" spans="2:96" ht="15" customHeight="1" x14ac:dyDescent="0.3">
      <c r="B12" s="73" t="s">
        <v>162</v>
      </c>
      <c r="C12" s="74"/>
      <c r="D12" s="75"/>
    </row>
    <row r="13" spans="2:96" ht="15" customHeight="1" x14ac:dyDescent="0.3">
      <c r="B13" s="76"/>
      <c r="C13" s="77"/>
      <c r="D13" s="76"/>
    </row>
    <row r="14" spans="2:96" ht="15" customHeight="1" x14ac:dyDescent="0.3">
      <c r="B14" s="78" t="s">
        <v>168</v>
      </c>
      <c r="C14" s="132"/>
      <c r="D14" s="80"/>
    </row>
    <row r="15" spans="2:96" ht="15" customHeight="1" x14ac:dyDescent="0.3">
      <c r="B15" s="81" t="s">
        <v>163</v>
      </c>
      <c r="C15" s="82"/>
      <c r="D15" s="83"/>
    </row>
    <row r="16" spans="2:96" ht="15" customHeight="1" x14ac:dyDescent="0.3">
      <c r="B16" s="84" t="s">
        <v>164</v>
      </c>
      <c r="C16" s="85"/>
      <c r="D16" s="86"/>
      <c r="F16" s="1"/>
      <c r="G16" s="1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</row>
    <row r="17" spans="2:96" ht="15" customHeight="1" x14ac:dyDescent="0.3">
      <c r="B17" s="9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76" t="s">
        <v>124</v>
      </c>
      <c r="AK17" s="176"/>
      <c r="AL17" s="176"/>
      <c r="AM17" s="176"/>
      <c r="AN17" s="176"/>
      <c r="AO17" s="176"/>
      <c r="AP17" s="176"/>
      <c r="AQ17" s="176"/>
      <c r="AR17" s="176"/>
      <c r="AS17" s="176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O17" s="176" t="s">
        <v>125</v>
      </c>
      <c r="BP17" s="176"/>
      <c r="BQ17" s="176"/>
      <c r="BR17" s="176"/>
      <c r="BS17" s="176"/>
      <c r="BT17" s="176"/>
      <c r="BU17" s="176"/>
      <c r="BV17" s="176"/>
      <c r="BW17" s="176"/>
      <c r="BX17" s="176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</row>
    <row r="18" spans="2:96" ht="15" customHeight="1" x14ac:dyDescent="0.3">
      <c r="B18" s="9"/>
      <c r="C18" s="11"/>
      <c r="D18" s="15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15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  <c r="CJ18" s="8"/>
      <c r="CK18" s="8"/>
      <c r="CL18" s="8"/>
      <c r="CM18" s="8"/>
      <c r="CN18" s="8"/>
      <c r="CO18" s="8"/>
      <c r="CP18" s="8"/>
      <c r="CQ18" s="8"/>
      <c r="CR18" s="8"/>
    </row>
    <row r="19" spans="2:96" ht="15" customHeight="1" x14ac:dyDescent="0.3">
      <c r="B19" s="183" t="s">
        <v>109</v>
      </c>
      <c r="C19" s="184" t="s">
        <v>6</v>
      </c>
      <c r="D19" s="182" t="s">
        <v>37</v>
      </c>
      <c r="E19" s="177" t="s">
        <v>7</v>
      </c>
      <c r="F19" s="177" t="s">
        <v>8</v>
      </c>
      <c r="G19" s="177" t="s">
        <v>9</v>
      </c>
      <c r="H19" s="177" t="s">
        <v>10</v>
      </c>
      <c r="I19" s="177" t="s">
        <v>11</v>
      </c>
      <c r="J19" s="177" t="s">
        <v>12</v>
      </c>
      <c r="K19" s="177" t="s">
        <v>13</v>
      </c>
      <c r="L19" s="177" t="s">
        <v>14</v>
      </c>
      <c r="M19" s="177" t="s">
        <v>15</v>
      </c>
      <c r="N19" s="177" t="s">
        <v>16</v>
      </c>
      <c r="O19" s="177" t="s">
        <v>17</v>
      </c>
      <c r="P19" s="177" t="s">
        <v>18</v>
      </c>
      <c r="Q19" s="177" t="s">
        <v>19</v>
      </c>
      <c r="R19" s="177" t="s">
        <v>20</v>
      </c>
      <c r="S19" s="178" t="s">
        <v>21</v>
      </c>
      <c r="T19" s="177" t="s">
        <v>22</v>
      </c>
      <c r="U19" s="177" t="s">
        <v>23</v>
      </c>
      <c r="V19" s="177" t="s">
        <v>24</v>
      </c>
      <c r="W19" s="177" t="s">
        <v>25</v>
      </c>
      <c r="X19" s="177" t="s">
        <v>26</v>
      </c>
      <c r="Y19" s="177" t="s">
        <v>27</v>
      </c>
      <c r="Z19" s="177" t="s">
        <v>28</v>
      </c>
      <c r="AA19" s="177" t="s">
        <v>29</v>
      </c>
      <c r="AB19" s="177" t="s">
        <v>30</v>
      </c>
      <c r="AC19" s="177" t="s">
        <v>31</v>
      </c>
      <c r="AD19" s="177" t="s">
        <v>32</v>
      </c>
      <c r="AE19" s="177" t="s">
        <v>33</v>
      </c>
      <c r="AF19" s="177" t="s">
        <v>34</v>
      </c>
      <c r="AG19" s="177" t="s">
        <v>35</v>
      </c>
      <c r="AH19" s="178" t="s">
        <v>36</v>
      </c>
      <c r="AI19" s="15"/>
      <c r="AJ19" s="174" t="s">
        <v>7</v>
      </c>
      <c r="AK19" s="174" t="s">
        <v>8</v>
      </c>
      <c r="AL19" s="174" t="s">
        <v>9</v>
      </c>
      <c r="AM19" s="174" t="s">
        <v>10</v>
      </c>
      <c r="AN19" s="174" t="s">
        <v>11</v>
      </c>
      <c r="AO19" s="174" t="s">
        <v>12</v>
      </c>
      <c r="AP19" s="174" t="s">
        <v>13</v>
      </c>
      <c r="AQ19" s="174" t="s">
        <v>14</v>
      </c>
      <c r="AR19" s="174" t="s">
        <v>15</v>
      </c>
      <c r="AS19" s="174" t="s">
        <v>16</v>
      </c>
      <c r="AT19" s="174" t="s">
        <v>17</v>
      </c>
      <c r="AU19" s="174" t="s">
        <v>18</v>
      </c>
      <c r="AV19" s="174" t="s">
        <v>19</v>
      </c>
      <c r="AW19" s="174" t="s">
        <v>20</v>
      </c>
      <c r="AX19" s="172" t="s">
        <v>21</v>
      </c>
      <c r="AY19" s="174" t="s">
        <v>22</v>
      </c>
      <c r="AZ19" s="174" t="s">
        <v>23</v>
      </c>
      <c r="BA19" s="174" t="s">
        <v>24</v>
      </c>
      <c r="BB19" s="174" t="s">
        <v>25</v>
      </c>
      <c r="BC19" s="174" t="s">
        <v>26</v>
      </c>
      <c r="BD19" s="174" t="s">
        <v>27</v>
      </c>
      <c r="BE19" s="174" t="s">
        <v>28</v>
      </c>
      <c r="BF19" s="174" t="s">
        <v>29</v>
      </c>
      <c r="BG19" s="174" t="s">
        <v>30</v>
      </c>
      <c r="BH19" s="174" t="s">
        <v>31</v>
      </c>
      <c r="BI19" s="174" t="s">
        <v>32</v>
      </c>
      <c r="BJ19" s="174" t="s">
        <v>33</v>
      </c>
      <c r="BK19" s="174" t="s">
        <v>34</v>
      </c>
      <c r="BL19" s="174" t="s">
        <v>35</v>
      </c>
      <c r="BM19" s="172" t="s">
        <v>36</v>
      </c>
      <c r="BO19" s="174" t="s">
        <v>7</v>
      </c>
      <c r="BP19" s="174" t="s">
        <v>8</v>
      </c>
      <c r="BQ19" s="174" t="s">
        <v>9</v>
      </c>
      <c r="BR19" s="174" t="s">
        <v>10</v>
      </c>
      <c r="BS19" s="174" t="s">
        <v>11</v>
      </c>
      <c r="BT19" s="174" t="s">
        <v>12</v>
      </c>
      <c r="BU19" s="174" t="s">
        <v>13</v>
      </c>
      <c r="BV19" s="174" t="s">
        <v>14</v>
      </c>
      <c r="BW19" s="174" t="s">
        <v>15</v>
      </c>
      <c r="BX19" s="174" t="s">
        <v>16</v>
      </c>
      <c r="BY19" s="174" t="s">
        <v>17</v>
      </c>
      <c r="BZ19" s="174" t="s">
        <v>18</v>
      </c>
      <c r="CA19" s="174" t="s">
        <v>19</v>
      </c>
      <c r="CB19" s="174" t="s">
        <v>20</v>
      </c>
      <c r="CC19" s="172" t="s">
        <v>21</v>
      </c>
      <c r="CD19" s="174" t="s">
        <v>22</v>
      </c>
      <c r="CE19" s="174" t="s">
        <v>23</v>
      </c>
      <c r="CF19" s="174" t="s">
        <v>24</v>
      </c>
      <c r="CG19" s="174" t="s">
        <v>25</v>
      </c>
      <c r="CH19" s="174" t="s">
        <v>26</v>
      </c>
      <c r="CI19" s="174" t="s">
        <v>27</v>
      </c>
      <c r="CJ19" s="174" t="s">
        <v>28</v>
      </c>
      <c r="CK19" s="174" t="s">
        <v>29</v>
      </c>
      <c r="CL19" s="174" t="s">
        <v>30</v>
      </c>
      <c r="CM19" s="174" t="s">
        <v>31</v>
      </c>
      <c r="CN19" s="174" t="s">
        <v>32</v>
      </c>
      <c r="CO19" s="174" t="s">
        <v>33</v>
      </c>
      <c r="CP19" s="174" t="s">
        <v>34</v>
      </c>
      <c r="CQ19" s="174" t="s">
        <v>35</v>
      </c>
      <c r="CR19" s="172" t="s">
        <v>36</v>
      </c>
    </row>
    <row r="20" spans="2:96" ht="15" customHeight="1" x14ac:dyDescent="0.3">
      <c r="B20" s="183"/>
      <c r="C20" s="185"/>
      <c r="D20" s="173"/>
      <c r="E20" s="175"/>
      <c r="F20" s="175"/>
      <c r="G20" s="175"/>
      <c r="H20" s="175"/>
      <c r="I20" s="175"/>
      <c r="J20" s="175"/>
      <c r="K20" s="175"/>
      <c r="L20" s="175"/>
      <c r="M20" s="175"/>
      <c r="N20" s="175"/>
      <c r="O20" s="175"/>
      <c r="P20" s="175"/>
      <c r="Q20" s="175"/>
      <c r="R20" s="175"/>
      <c r="S20" s="173"/>
      <c r="T20" s="175"/>
      <c r="U20" s="175"/>
      <c r="V20" s="175"/>
      <c r="W20" s="175"/>
      <c r="X20" s="175"/>
      <c r="Y20" s="175"/>
      <c r="Z20" s="175"/>
      <c r="AA20" s="175"/>
      <c r="AB20" s="175"/>
      <c r="AC20" s="175"/>
      <c r="AD20" s="175"/>
      <c r="AE20" s="175"/>
      <c r="AF20" s="175"/>
      <c r="AG20" s="175"/>
      <c r="AH20" s="173"/>
      <c r="AI20" s="15"/>
      <c r="AJ20" s="175"/>
      <c r="AK20" s="175"/>
      <c r="AL20" s="175"/>
      <c r="AM20" s="175"/>
      <c r="AN20" s="175"/>
      <c r="AO20" s="175"/>
      <c r="AP20" s="175"/>
      <c r="AQ20" s="175"/>
      <c r="AR20" s="175"/>
      <c r="AS20" s="175"/>
      <c r="AT20" s="175"/>
      <c r="AU20" s="175"/>
      <c r="AV20" s="175"/>
      <c r="AW20" s="175"/>
      <c r="AX20" s="173"/>
      <c r="AY20" s="175"/>
      <c r="AZ20" s="175"/>
      <c r="BA20" s="175"/>
      <c r="BB20" s="175"/>
      <c r="BC20" s="175"/>
      <c r="BD20" s="175"/>
      <c r="BE20" s="175"/>
      <c r="BF20" s="175"/>
      <c r="BG20" s="175"/>
      <c r="BH20" s="175"/>
      <c r="BI20" s="175"/>
      <c r="BJ20" s="175"/>
      <c r="BK20" s="175"/>
      <c r="BL20" s="175"/>
      <c r="BM20" s="173"/>
      <c r="BO20" s="175"/>
      <c r="BP20" s="175"/>
      <c r="BQ20" s="175"/>
      <c r="BR20" s="175"/>
      <c r="BS20" s="175"/>
      <c r="BT20" s="175"/>
      <c r="BU20" s="175"/>
      <c r="BV20" s="175"/>
      <c r="BW20" s="175"/>
      <c r="BX20" s="175"/>
      <c r="BY20" s="175"/>
      <c r="BZ20" s="175"/>
      <c r="CA20" s="175"/>
      <c r="CB20" s="175"/>
      <c r="CC20" s="173"/>
      <c r="CD20" s="175"/>
      <c r="CE20" s="175"/>
      <c r="CF20" s="175"/>
      <c r="CG20" s="175"/>
      <c r="CH20" s="175"/>
      <c r="CI20" s="175"/>
      <c r="CJ20" s="175"/>
      <c r="CK20" s="175"/>
      <c r="CL20" s="175"/>
      <c r="CM20" s="175"/>
      <c r="CN20" s="175"/>
      <c r="CO20" s="175"/>
      <c r="CP20" s="175"/>
      <c r="CQ20" s="175"/>
      <c r="CR20" s="173"/>
    </row>
    <row r="21" spans="2:96" ht="15" customHeight="1" x14ac:dyDescent="0.3">
      <c r="B21" s="98" t="s">
        <v>85</v>
      </c>
      <c r="C21" s="112" t="s">
        <v>47</v>
      </c>
      <c r="D21" s="113"/>
      <c r="E21" s="108"/>
      <c r="F21" s="109"/>
      <c r="G21" s="109"/>
      <c r="H21" s="109"/>
      <c r="I21" s="109"/>
      <c r="J21" s="109"/>
      <c r="K21" s="109"/>
      <c r="L21" s="109"/>
      <c r="M21" s="109"/>
      <c r="N21" s="109"/>
      <c r="O21" s="109"/>
      <c r="P21" s="109"/>
      <c r="Q21" s="109"/>
      <c r="R21" s="109"/>
      <c r="S21" s="109"/>
      <c r="T21" s="109"/>
      <c r="U21" s="109"/>
      <c r="V21" s="109"/>
      <c r="W21" s="109"/>
      <c r="X21" s="109"/>
      <c r="Y21" s="109"/>
      <c r="Z21" s="109"/>
      <c r="AA21" s="109"/>
      <c r="AB21" s="109"/>
      <c r="AC21" s="109"/>
      <c r="AD21" s="109"/>
      <c r="AE21" s="109"/>
      <c r="AF21" s="109"/>
      <c r="AG21" s="109"/>
      <c r="AH21" s="110"/>
      <c r="AJ21" s="137"/>
      <c r="AK21" s="138"/>
      <c r="AL21" s="138"/>
      <c r="AM21" s="138"/>
      <c r="AN21" s="138"/>
      <c r="AO21" s="138"/>
      <c r="AP21" s="138"/>
      <c r="AQ21" s="138"/>
      <c r="AR21" s="138"/>
      <c r="AS21" s="138"/>
      <c r="AT21" s="138"/>
      <c r="AU21" s="138"/>
      <c r="AV21" s="138"/>
      <c r="AW21" s="138"/>
      <c r="AX21" s="138"/>
      <c r="AY21" s="138"/>
      <c r="AZ21" s="138"/>
      <c r="BA21" s="138"/>
      <c r="BB21" s="138"/>
      <c r="BC21" s="138"/>
      <c r="BD21" s="138"/>
      <c r="BE21" s="138"/>
      <c r="BF21" s="138"/>
      <c r="BG21" s="138"/>
      <c r="BH21" s="138"/>
      <c r="BI21" s="138"/>
      <c r="BJ21" s="138"/>
      <c r="BK21" s="138"/>
      <c r="BL21" s="138"/>
      <c r="BM21" s="111"/>
      <c r="BO21" s="137"/>
      <c r="BP21" s="138"/>
      <c r="BQ21" s="138"/>
      <c r="BR21" s="138"/>
      <c r="BS21" s="138"/>
      <c r="BT21" s="138"/>
      <c r="BU21" s="138"/>
      <c r="BV21" s="138"/>
      <c r="BW21" s="138"/>
      <c r="BX21" s="138"/>
      <c r="BY21" s="138"/>
      <c r="BZ21" s="138"/>
      <c r="CA21" s="138"/>
      <c r="CB21" s="138"/>
      <c r="CC21" s="138"/>
      <c r="CD21" s="138"/>
      <c r="CE21" s="138"/>
      <c r="CF21" s="138"/>
      <c r="CG21" s="138"/>
      <c r="CH21" s="138"/>
      <c r="CI21" s="138"/>
      <c r="CJ21" s="138"/>
      <c r="CK21" s="138"/>
      <c r="CL21" s="138"/>
      <c r="CM21" s="138"/>
      <c r="CN21" s="138"/>
      <c r="CO21" s="138"/>
      <c r="CP21" s="138"/>
      <c r="CQ21" s="138"/>
      <c r="CR21" s="111"/>
    </row>
    <row r="22" spans="2:96" ht="15" customHeight="1" x14ac:dyDescent="0.3">
      <c r="B22" s="2" t="s">
        <v>74</v>
      </c>
      <c r="C22" s="3" t="s">
        <v>48</v>
      </c>
      <c r="D22" s="6">
        <v>30</v>
      </c>
      <c r="E22" s="4">
        <v>1</v>
      </c>
      <c r="F22" s="4">
        <v>1</v>
      </c>
      <c r="G22" s="4">
        <v>1</v>
      </c>
      <c r="H22" s="4">
        <v>1</v>
      </c>
      <c r="I22" s="4">
        <v>1</v>
      </c>
      <c r="J22" s="4">
        <v>1</v>
      </c>
      <c r="K22" s="4">
        <v>1</v>
      </c>
      <c r="L22" s="4">
        <v>1</v>
      </c>
      <c r="M22" s="4">
        <v>1</v>
      </c>
      <c r="N22" s="4">
        <v>1</v>
      </c>
      <c r="O22" s="4">
        <v>1</v>
      </c>
      <c r="P22" s="4">
        <v>1</v>
      </c>
      <c r="Q22" s="4">
        <v>1</v>
      </c>
      <c r="R22" s="4">
        <v>1</v>
      </c>
      <c r="S22" s="4">
        <v>1</v>
      </c>
      <c r="T22" s="4">
        <v>1</v>
      </c>
      <c r="U22" s="4">
        <v>1</v>
      </c>
      <c r="V22" s="4">
        <v>1</v>
      </c>
      <c r="W22" s="4">
        <v>1</v>
      </c>
      <c r="X22" s="4">
        <v>1</v>
      </c>
      <c r="Y22" s="4">
        <v>1</v>
      </c>
      <c r="Z22" s="4">
        <v>1</v>
      </c>
      <c r="AA22" s="4">
        <v>1</v>
      </c>
      <c r="AB22" s="4">
        <v>1</v>
      </c>
      <c r="AC22" s="4">
        <v>1</v>
      </c>
      <c r="AD22" s="4">
        <v>1</v>
      </c>
      <c r="AE22" s="4">
        <v>1</v>
      </c>
      <c r="AF22" s="4">
        <v>1</v>
      </c>
      <c r="AG22" s="4">
        <v>1</v>
      </c>
      <c r="AH22" s="4">
        <v>1</v>
      </c>
      <c r="AJ22" s="139">
        <f>IF(E22&gt;0,E22-0,0)</f>
        <v>1</v>
      </c>
      <c r="AK22" s="139">
        <f t="shared" ref="AK22:BM22" si="0">IF(F22&gt;E22,F22-E22,0)</f>
        <v>0</v>
      </c>
      <c r="AL22" s="139">
        <f t="shared" si="0"/>
        <v>0</v>
      </c>
      <c r="AM22" s="139">
        <f t="shared" si="0"/>
        <v>0</v>
      </c>
      <c r="AN22" s="139">
        <f t="shared" si="0"/>
        <v>0</v>
      </c>
      <c r="AO22" s="139">
        <f t="shared" si="0"/>
        <v>0</v>
      </c>
      <c r="AP22" s="139">
        <f t="shared" si="0"/>
        <v>0</v>
      </c>
      <c r="AQ22" s="139">
        <f t="shared" si="0"/>
        <v>0</v>
      </c>
      <c r="AR22" s="139">
        <f t="shared" si="0"/>
        <v>0</v>
      </c>
      <c r="AS22" s="139">
        <f t="shared" si="0"/>
        <v>0</v>
      </c>
      <c r="AT22" s="139">
        <f t="shared" si="0"/>
        <v>0</v>
      </c>
      <c r="AU22" s="139">
        <f t="shared" si="0"/>
        <v>0</v>
      </c>
      <c r="AV22" s="139">
        <f t="shared" si="0"/>
        <v>0</v>
      </c>
      <c r="AW22" s="139">
        <f t="shared" si="0"/>
        <v>0</v>
      </c>
      <c r="AX22" s="139">
        <f t="shared" si="0"/>
        <v>0</v>
      </c>
      <c r="AY22" s="139">
        <f t="shared" si="0"/>
        <v>0</v>
      </c>
      <c r="AZ22" s="139">
        <f t="shared" si="0"/>
        <v>0</v>
      </c>
      <c r="BA22" s="139">
        <f t="shared" si="0"/>
        <v>0</v>
      </c>
      <c r="BB22" s="139">
        <f t="shared" si="0"/>
        <v>0</v>
      </c>
      <c r="BC22" s="139">
        <f t="shared" si="0"/>
        <v>0</v>
      </c>
      <c r="BD22" s="139">
        <f t="shared" si="0"/>
        <v>0</v>
      </c>
      <c r="BE22" s="139">
        <f t="shared" si="0"/>
        <v>0</v>
      </c>
      <c r="BF22" s="139">
        <f t="shared" si="0"/>
        <v>0</v>
      </c>
      <c r="BG22" s="139">
        <f t="shared" si="0"/>
        <v>0</v>
      </c>
      <c r="BH22" s="139">
        <f t="shared" si="0"/>
        <v>0</v>
      </c>
      <c r="BI22" s="139">
        <f t="shared" si="0"/>
        <v>0</v>
      </c>
      <c r="BJ22" s="139">
        <f t="shared" si="0"/>
        <v>0</v>
      </c>
      <c r="BK22" s="139">
        <f t="shared" si="0"/>
        <v>0</v>
      </c>
      <c r="BL22" s="139">
        <f t="shared" si="0"/>
        <v>0</v>
      </c>
      <c r="BM22" s="139">
        <f t="shared" si="0"/>
        <v>0</v>
      </c>
      <c r="BO22" s="139">
        <f ca="1">IF(E22-SUM(OFFSET(AJ22,,-$D22+1,,$D22))-IF($D22&gt;1,SUM(OFFSET(BO22,,-$D22+1,,$D22-1)),0)&gt;0,E22-SUM(OFFSET(AJ22,,-$D22+1,,$D22))-IF($D22&gt;1,SUM(OFFSET(BO22,,-$D22+1,,$D22-1)),0),0)</f>
        <v>0</v>
      </c>
      <c r="BP22" s="139">
        <f t="shared" ref="BP22:CR22" ca="1" si="1">IF(F22-SUM(OFFSET(AK22,,-$D22+1,,$D22))-IF($D22&gt;1,SUM(OFFSET(BP22,,-$D22+1,,$D22-1)),0)&gt;0,F22-SUM(OFFSET(AK22,,-$D22+1,,$D22))-IF($D22&gt;1,SUM(OFFSET(BP22,,-$D22+1,,$D22-1)),0),0)</f>
        <v>0</v>
      </c>
      <c r="BQ22" s="139">
        <f t="shared" ca="1" si="1"/>
        <v>0</v>
      </c>
      <c r="BR22" s="139">
        <f t="shared" ca="1" si="1"/>
        <v>0</v>
      </c>
      <c r="BS22" s="139">
        <f t="shared" ca="1" si="1"/>
        <v>0</v>
      </c>
      <c r="BT22" s="139">
        <f t="shared" ca="1" si="1"/>
        <v>0</v>
      </c>
      <c r="BU22" s="139">
        <f t="shared" ca="1" si="1"/>
        <v>0</v>
      </c>
      <c r="BV22" s="139">
        <f t="shared" ca="1" si="1"/>
        <v>0</v>
      </c>
      <c r="BW22" s="139">
        <f t="shared" ca="1" si="1"/>
        <v>0</v>
      </c>
      <c r="BX22" s="139">
        <f t="shared" ca="1" si="1"/>
        <v>0</v>
      </c>
      <c r="BY22" s="139">
        <f t="shared" ca="1" si="1"/>
        <v>0</v>
      </c>
      <c r="BZ22" s="139">
        <f t="shared" ca="1" si="1"/>
        <v>0</v>
      </c>
      <c r="CA22" s="139">
        <f t="shared" ca="1" si="1"/>
        <v>0</v>
      </c>
      <c r="CB22" s="139">
        <f t="shared" ca="1" si="1"/>
        <v>0</v>
      </c>
      <c r="CC22" s="139">
        <f t="shared" ca="1" si="1"/>
        <v>0</v>
      </c>
      <c r="CD22" s="139">
        <f t="shared" ca="1" si="1"/>
        <v>0</v>
      </c>
      <c r="CE22" s="139">
        <f t="shared" ca="1" si="1"/>
        <v>0</v>
      </c>
      <c r="CF22" s="139">
        <f t="shared" ca="1" si="1"/>
        <v>0</v>
      </c>
      <c r="CG22" s="139">
        <f t="shared" ca="1" si="1"/>
        <v>0</v>
      </c>
      <c r="CH22" s="139">
        <f t="shared" ca="1" si="1"/>
        <v>0</v>
      </c>
      <c r="CI22" s="139">
        <f t="shared" ca="1" si="1"/>
        <v>0</v>
      </c>
      <c r="CJ22" s="139">
        <f t="shared" ca="1" si="1"/>
        <v>0</v>
      </c>
      <c r="CK22" s="139">
        <f t="shared" ca="1" si="1"/>
        <v>0</v>
      </c>
      <c r="CL22" s="139">
        <f t="shared" ca="1" si="1"/>
        <v>0</v>
      </c>
      <c r="CM22" s="139">
        <f t="shared" ca="1" si="1"/>
        <v>0</v>
      </c>
      <c r="CN22" s="139">
        <f t="shared" ca="1" si="1"/>
        <v>0</v>
      </c>
      <c r="CO22" s="139">
        <f t="shared" ca="1" si="1"/>
        <v>0</v>
      </c>
      <c r="CP22" s="139">
        <f t="shared" ca="1" si="1"/>
        <v>0</v>
      </c>
      <c r="CQ22" s="139">
        <f t="shared" ca="1" si="1"/>
        <v>0</v>
      </c>
      <c r="CR22" s="139">
        <f t="shared" ca="1" si="1"/>
        <v>0</v>
      </c>
    </row>
    <row r="23" spans="2:96" ht="15" customHeight="1" x14ac:dyDescent="0.3">
      <c r="B23" s="2" t="s">
        <v>128</v>
      </c>
      <c r="C23" s="46" t="s">
        <v>137</v>
      </c>
      <c r="D23" s="44">
        <v>15</v>
      </c>
      <c r="E23" s="4">
        <v>1</v>
      </c>
      <c r="F23" s="4">
        <v>1</v>
      </c>
      <c r="G23" s="4">
        <v>1</v>
      </c>
      <c r="H23" s="4">
        <v>1</v>
      </c>
      <c r="I23" s="4">
        <v>1</v>
      </c>
      <c r="J23" s="4">
        <v>1</v>
      </c>
      <c r="K23" s="4">
        <v>1</v>
      </c>
      <c r="L23" s="4">
        <v>1</v>
      </c>
      <c r="M23" s="4">
        <v>1</v>
      </c>
      <c r="N23" s="4">
        <v>1</v>
      </c>
      <c r="O23" s="4">
        <v>1</v>
      </c>
      <c r="P23" s="4">
        <v>1</v>
      </c>
      <c r="Q23" s="4">
        <v>1</v>
      </c>
      <c r="R23" s="4">
        <v>1</v>
      </c>
      <c r="S23" s="4">
        <v>1</v>
      </c>
      <c r="T23" s="4">
        <v>1</v>
      </c>
      <c r="U23" s="4">
        <v>1</v>
      </c>
      <c r="V23" s="4">
        <v>1</v>
      </c>
      <c r="W23" s="4">
        <v>1</v>
      </c>
      <c r="X23" s="4">
        <v>1</v>
      </c>
      <c r="Y23" s="4">
        <v>1</v>
      </c>
      <c r="Z23" s="4">
        <v>1</v>
      </c>
      <c r="AA23" s="4">
        <v>1</v>
      </c>
      <c r="AB23" s="4">
        <v>1</v>
      </c>
      <c r="AC23" s="4">
        <v>1</v>
      </c>
      <c r="AD23" s="4">
        <v>1</v>
      </c>
      <c r="AE23" s="4">
        <v>1</v>
      </c>
      <c r="AF23" s="4">
        <v>1</v>
      </c>
      <c r="AG23" s="4">
        <v>1</v>
      </c>
      <c r="AH23" s="4">
        <v>1</v>
      </c>
      <c r="AJ23" s="139">
        <f t="shared" ref="AJ23:AJ75" si="2">IF(E23&gt;0,E23-0,0)</f>
        <v>1</v>
      </c>
      <c r="AK23" s="139">
        <f t="shared" ref="AK23:BM23" si="3">IF(F23&gt;E23,F23-E23,0)</f>
        <v>0</v>
      </c>
      <c r="AL23" s="139">
        <f t="shared" si="3"/>
        <v>0</v>
      </c>
      <c r="AM23" s="139">
        <f t="shared" si="3"/>
        <v>0</v>
      </c>
      <c r="AN23" s="139">
        <f t="shared" si="3"/>
        <v>0</v>
      </c>
      <c r="AO23" s="139">
        <f t="shared" si="3"/>
        <v>0</v>
      </c>
      <c r="AP23" s="139">
        <f t="shared" si="3"/>
        <v>0</v>
      </c>
      <c r="AQ23" s="139">
        <f t="shared" si="3"/>
        <v>0</v>
      </c>
      <c r="AR23" s="139">
        <f t="shared" si="3"/>
        <v>0</v>
      </c>
      <c r="AS23" s="139">
        <f t="shared" si="3"/>
        <v>0</v>
      </c>
      <c r="AT23" s="139">
        <f t="shared" si="3"/>
        <v>0</v>
      </c>
      <c r="AU23" s="139">
        <f t="shared" si="3"/>
        <v>0</v>
      </c>
      <c r="AV23" s="139">
        <f t="shared" si="3"/>
        <v>0</v>
      </c>
      <c r="AW23" s="139">
        <f t="shared" si="3"/>
        <v>0</v>
      </c>
      <c r="AX23" s="139">
        <f t="shared" si="3"/>
        <v>0</v>
      </c>
      <c r="AY23" s="139">
        <f t="shared" si="3"/>
        <v>0</v>
      </c>
      <c r="AZ23" s="139">
        <f t="shared" si="3"/>
        <v>0</v>
      </c>
      <c r="BA23" s="139">
        <f t="shared" si="3"/>
        <v>0</v>
      </c>
      <c r="BB23" s="139">
        <f t="shared" si="3"/>
        <v>0</v>
      </c>
      <c r="BC23" s="139">
        <f t="shared" si="3"/>
        <v>0</v>
      </c>
      <c r="BD23" s="139">
        <f t="shared" si="3"/>
        <v>0</v>
      </c>
      <c r="BE23" s="139">
        <f t="shared" si="3"/>
        <v>0</v>
      </c>
      <c r="BF23" s="139">
        <f t="shared" si="3"/>
        <v>0</v>
      </c>
      <c r="BG23" s="139">
        <f t="shared" si="3"/>
        <v>0</v>
      </c>
      <c r="BH23" s="139">
        <f t="shared" si="3"/>
        <v>0</v>
      </c>
      <c r="BI23" s="139">
        <f t="shared" si="3"/>
        <v>0</v>
      </c>
      <c r="BJ23" s="139">
        <f t="shared" si="3"/>
        <v>0</v>
      </c>
      <c r="BK23" s="139">
        <f t="shared" si="3"/>
        <v>0</v>
      </c>
      <c r="BL23" s="139">
        <f t="shared" si="3"/>
        <v>0</v>
      </c>
      <c r="BM23" s="139">
        <f t="shared" si="3"/>
        <v>0</v>
      </c>
      <c r="BO23" s="139">
        <f ca="1">IF(E23-SUM(OFFSET(AJ23,,-$D23+1,,$D23))-IF($D23&gt;1,SUM(OFFSET(BO23,,-$D23+1,,$D23-1)),0)&gt;0,E23-SUM(OFFSET(AJ23,,-$D23+1,,$D23))-IF($D23&gt;1,SUM(OFFSET(BO23,,-$D23+1,,$D23-1)),0),0)</f>
        <v>0</v>
      </c>
      <c r="BP23" s="139">
        <f t="shared" ref="BP23:CR23" ca="1" si="4">IF(F23-SUM(OFFSET(AK23,,-$D23+1,,$D23))-IF($D23&gt;1,SUM(OFFSET(BP23,,-$D23+1,,$D23-1)),0)&gt;0,F23-SUM(OFFSET(AK23,,-$D23+1,,$D23))-IF($D23&gt;1,SUM(OFFSET(BP23,,-$D23+1,,$D23-1)),0),0)</f>
        <v>0</v>
      </c>
      <c r="BQ23" s="139">
        <f t="shared" ca="1" si="4"/>
        <v>0</v>
      </c>
      <c r="BR23" s="139">
        <f t="shared" ca="1" si="4"/>
        <v>0</v>
      </c>
      <c r="BS23" s="139">
        <f t="shared" ca="1" si="4"/>
        <v>0</v>
      </c>
      <c r="BT23" s="139">
        <f t="shared" ca="1" si="4"/>
        <v>0</v>
      </c>
      <c r="BU23" s="139">
        <f t="shared" ca="1" si="4"/>
        <v>0</v>
      </c>
      <c r="BV23" s="139">
        <f t="shared" ca="1" si="4"/>
        <v>0</v>
      </c>
      <c r="BW23" s="139">
        <f t="shared" ca="1" si="4"/>
        <v>0</v>
      </c>
      <c r="BX23" s="139">
        <f t="shared" ca="1" si="4"/>
        <v>0</v>
      </c>
      <c r="BY23" s="139">
        <f t="shared" ca="1" si="4"/>
        <v>0</v>
      </c>
      <c r="BZ23" s="139">
        <f t="shared" ca="1" si="4"/>
        <v>0</v>
      </c>
      <c r="CA23" s="139">
        <f t="shared" ca="1" si="4"/>
        <v>0</v>
      </c>
      <c r="CB23" s="139">
        <f t="shared" ca="1" si="4"/>
        <v>0</v>
      </c>
      <c r="CC23" s="139">
        <f t="shared" ca="1" si="4"/>
        <v>0</v>
      </c>
      <c r="CD23" s="139">
        <f t="shared" ca="1" si="4"/>
        <v>1</v>
      </c>
      <c r="CE23" s="139">
        <f t="shared" ca="1" si="4"/>
        <v>0</v>
      </c>
      <c r="CF23" s="139">
        <f t="shared" ca="1" si="4"/>
        <v>0</v>
      </c>
      <c r="CG23" s="139">
        <f t="shared" ca="1" si="4"/>
        <v>0</v>
      </c>
      <c r="CH23" s="139">
        <f t="shared" ca="1" si="4"/>
        <v>0</v>
      </c>
      <c r="CI23" s="139">
        <f t="shared" ca="1" si="4"/>
        <v>0</v>
      </c>
      <c r="CJ23" s="139">
        <f t="shared" ca="1" si="4"/>
        <v>0</v>
      </c>
      <c r="CK23" s="139">
        <f t="shared" ca="1" si="4"/>
        <v>0</v>
      </c>
      <c r="CL23" s="139">
        <f t="shared" ca="1" si="4"/>
        <v>0</v>
      </c>
      <c r="CM23" s="139">
        <f t="shared" ca="1" si="4"/>
        <v>0</v>
      </c>
      <c r="CN23" s="139">
        <f t="shared" ca="1" si="4"/>
        <v>0</v>
      </c>
      <c r="CO23" s="139">
        <f t="shared" ca="1" si="4"/>
        <v>0</v>
      </c>
      <c r="CP23" s="139">
        <f t="shared" ca="1" si="4"/>
        <v>0</v>
      </c>
      <c r="CQ23" s="139">
        <f t="shared" ca="1" si="4"/>
        <v>0</v>
      </c>
      <c r="CR23" s="139">
        <f t="shared" ca="1" si="4"/>
        <v>0</v>
      </c>
    </row>
    <row r="24" spans="2:96" ht="15" customHeight="1" x14ac:dyDescent="0.3">
      <c r="B24" s="98" t="s">
        <v>75</v>
      </c>
      <c r="C24" s="112" t="s">
        <v>138</v>
      </c>
      <c r="D24" s="113"/>
      <c r="E24" s="108"/>
      <c r="F24" s="109"/>
      <c r="G24" s="109"/>
      <c r="H24" s="109"/>
      <c r="I24" s="109"/>
      <c r="J24" s="109"/>
      <c r="K24" s="109"/>
      <c r="L24" s="109"/>
      <c r="M24" s="109"/>
      <c r="N24" s="109"/>
      <c r="O24" s="109"/>
      <c r="P24" s="109"/>
      <c r="Q24" s="109"/>
      <c r="R24" s="109"/>
      <c r="S24" s="109"/>
      <c r="T24" s="109"/>
      <c r="U24" s="109"/>
      <c r="V24" s="109"/>
      <c r="W24" s="109"/>
      <c r="X24" s="109"/>
      <c r="Y24" s="109"/>
      <c r="Z24" s="109"/>
      <c r="AA24" s="109"/>
      <c r="AB24" s="109"/>
      <c r="AC24" s="109"/>
      <c r="AD24" s="109"/>
      <c r="AE24" s="109"/>
      <c r="AF24" s="109"/>
      <c r="AG24" s="109"/>
      <c r="AH24" s="110"/>
      <c r="AJ24" s="137"/>
      <c r="AK24" s="138"/>
      <c r="AL24" s="138"/>
      <c r="AM24" s="138"/>
      <c r="AN24" s="138"/>
      <c r="AO24" s="138"/>
      <c r="AP24" s="138"/>
      <c r="AQ24" s="138"/>
      <c r="AR24" s="138"/>
      <c r="AS24" s="138"/>
      <c r="AT24" s="138"/>
      <c r="AU24" s="138"/>
      <c r="AV24" s="138"/>
      <c r="AW24" s="138"/>
      <c r="AX24" s="138"/>
      <c r="AY24" s="138"/>
      <c r="AZ24" s="138"/>
      <c r="BA24" s="138"/>
      <c r="BB24" s="138"/>
      <c r="BC24" s="138"/>
      <c r="BD24" s="138"/>
      <c r="BE24" s="138"/>
      <c r="BF24" s="138"/>
      <c r="BG24" s="138"/>
      <c r="BH24" s="138"/>
      <c r="BI24" s="138"/>
      <c r="BJ24" s="138"/>
      <c r="BK24" s="138"/>
      <c r="BL24" s="138"/>
      <c r="BM24" s="111"/>
      <c r="BO24" s="137"/>
      <c r="BP24" s="138"/>
      <c r="BQ24" s="138"/>
      <c r="BR24" s="138"/>
      <c r="BS24" s="138"/>
      <c r="BT24" s="138"/>
      <c r="BU24" s="138"/>
      <c r="BV24" s="138"/>
      <c r="BW24" s="138"/>
      <c r="BX24" s="138"/>
      <c r="BY24" s="138"/>
      <c r="BZ24" s="138"/>
      <c r="CA24" s="138"/>
      <c r="CB24" s="138"/>
      <c r="CC24" s="138"/>
      <c r="CD24" s="138"/>
      <c r="CE24" s="138"/>
      <c r="CF24" s="138"/>
      <c r="CG24" s="138"/>
      <c r="CH24" s="138"/>
      <c r="CI24" s="138"/>
      <c r="CJ24" s="138"/>
      <c r="CK24" s="138"/>
      <c r="CL24" s="138"/>
      <c r="CM24" s="138"/>
      <c r="CN24" s="138"/>
      <c r="CO24" s="138"/>
      <c r="CP24" s="138"/>
      <c r="CQ24" s="138"/>
      <c r="CR24" s="111"/>
    </row>
    <row r="25" spans="2:96" ht="15" customHeight="1" x14ac:dyDescent="0.3">
      <c r="B25" s="2" t="s">
        <v>76</v>
      </c>
      <c r="C25" s="3" t="s">
        <v>50</v>
      </c>
      <c r="D25" s="6">
        <v>10</v>
      </c>
      <c r="E25" s="4">
        <v>2</v>
      </c>
      <c r="F25" s="4">
        <v>2</v>
      </c>
      <c r="G25" s="4">
        <v>2</v>
      </c>
      <c r="H25" s="4">
        <v>2</v>
      </c>
      <c r="I25" s="4">
        <v>2</v>
      </c>
      <c r="J25" s="4">
        <v>2</v>
      </c>
      <c r="K25" s="4">
        <v>2</v>
      </c>
      <c r="L25" s="4">
        <v>2</v>
      </c>
      <c r="M25" s="4">
        <v>2</v>
      </c>
      <c r="N25" s="4">
        <v>2</v>
      </c>
      <c r="O25" s="4">
        <v>2</v>
      </c>
      <c r="P25" s="4">
        <v>2</v>
      </c>
      <c r="Q25" s="4">
        <v>2</v>
      </c>
      <c r="R25" s="4">
        <v>2</v>
      </c>
      <c r="S25" s="4">
        <v>2</v>
      </c>
      <c r="T25" s="4">
        <v>2</v>
      </c>
      <c r="U25" s="4">
        <v>2</v>
      </c>
      <c r="V25" s="4">
        <v>2</v>
      </c>
      <c r="W25" s="4">
        <v>2</v>
      </c>
      <c r="X25" s="4">
        <v>2</v>
      </c>
      <c r="Y25" s="4">
        <v>2</v>
      </c>
      <c r="Z25" s="4">
        <v>2</v>
      </c>
      <c r="AA25" s="4">
        <v>2</v>
      </c>
      <c r="AB25" s="4">
        <v>2</v>
      </c>
      <c r="AC25" s="4">
        <v>2</v>
      </c>
      <c r="AD25" s="4">
        <v>2</v>
      </c>
      <c r="AE25" s="4">
        <v>2</v>
      </c>
      <c r="AF25" s="4">
        <v>2</v>
      </c>
      <c r="AG25" s="4">
        <v>2</v>
      </c>
      <c r="AH25" s="4">
        <v>2</v>
      </c>
      <c r="AJ25" s="139">
        <f t="shared" si="2"/>
        <v>2</v>
      </c>
      <c r="AK25" s="139">
        <f t="shared" ref="AK25:AK33" si="5">IF(F25&gt;E25,F25-E25,0)</f>
        <v>0</v>
      </c>
      <c r="AL25" s="139">
        <f t="shared" ref="AL25:AL33" si="6">IF(G25&gt;F25,G25-F25,0)</f>
        <v>0</v>
      </c>
      <c r="AM25" s="139">
        <f t="shared" ref="AM25:AM33" si="7">IF(H25&gt;G25,H25-G25,0)</f>
        <v>0</v>
      </c>
      <c r="AN25" s="139">
        <f t="shared" ref="AN25:AN33" si="8">IF(I25&gt;H25,I25-H25,0)</f>
        <v>0</v>
      </c>
      <c r="AO25" s="139">
        <f t="shared" ref="AO25:AO33" si="9">IF(J25&gt;I25,J25-I25,0)</f>
        <v>0</v>
      </c>
      <c r="AP25" s="139">
        <f t="shared" ref="AP25:AP33" si="10">IF(K25&gt;J25,K25-J25,0)</f>
        <v>0</v>
      </c>
      <c r="AQ25" s="139">
        <f t="shared" ref="AQ25:AQ33" si="11">IF(L25&gt;K25,L25-K25,0)</f>
        <v>0</v>
      </c>
      <c r="AR25" s="139">
        <f t="shared" ref="AR25:AR33" si="12">IF(M25&gt;L25,M25-L25,0)</f>
        <v>0</v>
      </c>
      <c r="AS25" s="139">
        <f t="shared" ref="AS25:AS33" si="13">IF(N25&gt;M25,N25-M25,0)</f>
        <v>0</v>
      </c>
      <c r="AT25" s="139">
        <f t="shared" ref="AT25:AT33" si="14">IF(O25&gt;N25,O25-N25,0)</f>
        <v>0</v>
      </c>
      <c r="AU25" s="139">
        <f t="shared" ref="AU25:AU33" si="15">IF(P25&gt;O25,P25-O25,0)</f>
        <v>0</v>
      </c>
      <c r="AV25" s="139">
        <f t="shared" ref="AV25:AV33" si="16">IF(Q25&gt;P25,Q25-P25,0)</f>
        <v>0</v>
      </c>
      <c r="AW25" s="139">
        <f t="shared" ref="AW25:AW33" si="17">IF(R25&gt;Q25,R25-Q25,0)</f>
        <v>0</v>
      </c>
      <c r="AX25" s="139">
        <f t="shared" ref="AX25:AX33" si="18">IF(S25&gt;R25,S25-R25,0)</f>
        <v>0</v>
      </c>
      <c r="AY25" s="139">
        <f t="shared" ref="AY25:AY33" si="19">IF(T25&gt;S25,T25-S25,0)</f>
        <v>0</v>
      </c>
      <c r="AZ25" s="139">
        <f t="shared" ref="AZ25:AZ33" si="20">IF(U25&gt;T25,U25-T25,0)</f>
        <v>0</v>
      </c>
      <c r="BA25" s="139">
        <f t="shared" ref="BA25:BA33" si="21">IF(V25&gt;U25,V25-U25,0)</f>
        <v>0</v>
      </c>
      <c r="BB25" s="139">
        <f t="shared" ref="BB25:BB33" si="22">IF(W25&gt;V25,W25-V25,0)</f>
        <v>0</v>
      </c>
      <c r="BC25" s="139">
        <f t="shared" ref="BC25:BC33" si="23">IF(X25&gt;W25,X25-W25,0)</f>
        <v>0</v>
      </c>
      <c r="BD25" s="139">
        <f t="shared" ref="BD25:BD33" si="24">IF(Y25&gt;X25,Y25-X25,0)</f>
        <v>0</v>
      </c>
      <c r="BE25" s="139">
        <f t="shared" ref="BE25:BE33" si="25">IF(Z25&gt;Y25,Z25-Y25,0)</f>
        <v>0</v>
      </c>
      <c r="BF25" s="139">
        <f t="shared" ref="BF25:BF33" si="26">IF(AA25&gt;Z25,AA25-Z25,0)</f>
        <v>0</v>
      </c>
      <c r="BG25" s="139">
        <f t="shared" ref="BG25:BG33" si="27">IF(AB25&gt;AA25,AB25-AA25,0)</f>
        <v>0</v>
      </c>
      <c r="BH25" s="139">
        <f t="shared" ref="BH25:BH33" si="28">IF(AC25&gt;AB25,AC25-AB25,0)</f>
        <v>0</v>
      </c>
      <c r="BI25" s="139">
        <f t="shared" ref="BI25:BI33" si="29">IF(AD25&gt;AC25,AD25-AC25,0)</f>
        <v>0</v>
      </c>
      <c r="BJ25" s="139">
        <f t="shared" ref="BJ25:BJ33" si="30">IF(AE25&gt;AD25,AE25-AD25,0)</f>
        <v>0</v>
      </c>
      <c r="BK25" s="139">
        <f t="shared" ref="BK25:BK33" si="31">IF(AF25&gt;AE25,AF25-AE25,0)</f>
        <v>0</v>
      </c>
      <c r="BL25" s="139">
        <f t="shared" ref="BL25:BL33" si="32">IF(AG25&gt;AF25,AG25-AF25,0)</f>
        <v>0</v>
      </c>
      <c r="BM25" s="139">
        <f t="shared" ref="BM25:BM33" si="33">IF(AH25&gt;AG25,AH25-AG25,0)</f>
        <v>0</v>
      </c>
      <c r="BO25" s="139">
        <f t="shared" ref="BO25:BO33" ca="1" si="34">IF(E25-SUM(OFFSET(AJ25,,-$D25+1,,$D25))-IF($D25&gt;1,SUM(OFFSET(BO25,,-$D25+1,,$D25-1)),0)&gt;0,E25-SUM(OFFSET(AJ25,,-$D25+1,,$D25))-IF($D25&gt;1,SUM(OFFSET(BO25,,-$D25+1,,$D25-1)),0),0)</f>
        <v>0</v>
      </c>
      <c r="BP25" s="139">
        <f t="shared" ref="BP25:BP33" ca="1" si="35">IF(F25-SUM(OFFSET(AK25,,-$D25+1,,$D25))-IF($D25&gt;1,SUM(OFFSET(BP25,,-$D25+1,,$D25-1)),0)&gt;0,F25-SUM(OFFSET(AK25,,-$D25+1,,$D25))-IF($D25&gt;1,SUM(OFFSET(BP25,,-$D25+1,,$D25-1)),0),0)</f>
        <v>0</v>
      </c>
      <c r="BQ25" s="139">
        <f t="shared" ref="BQ25:BQ33" ca="1" si="36">IF(G25-SUM(OFFSET(AL25,,-$D25+1,,$D25))-IF($D25&gt;1,SUM(OFFSET(BQ25,,-$D25+1,,$D25-1)),0)&gt;0,G25-SUM(OFFSET(AL25,,-$D25+1,,$D25))-IF($D25&gt;1,SUM(OFFSET(BQ25,,-$D25+1,,$D25-1)),0),0)</f>
        <v>0</v>
      </c>
      <c r="BR25" s="139">
        <f t="shared" ref="BR25:BR33" ca="1" si="37">IF(H25-SUM(OFFSET(AM25,,-$D25+1,,$D25))-IF($D25&gt;1,SUM(OFFSET(BR25,,-$D25+1,,$D25-1)),0)&gt;0,H25-SUM(OFFSET(AM25,,-$D25+1,,$D25))-IF($D25&gt;1,SUM(OFFSET(BR25,,-$D25+1,,$D25-1)),0),0)</f>
        <v>0</v>
      </c>
      <c r="BS25" s="139">
        <f t="shared" ref="BS25:BS33" ca="1" si="38">IF(I25-SUM(OFFSET(AN25,,-$D25+1,,$D25))-IF($D25&gt;1,SUM(OFFSET(BS25,,-$D25+1,,$D25-1)),0)&gt;0,I25-SUM(OFFSET(AN25,,-$D25+1,,$D25))-IF($D25&gt;1,SUM(OFFSET(BS25,,-$D25+1,,$D25-1)),0),0)</f>
        <v>0</v>
      </c>
      <c r="BT25" s="139">
        <f t="shared" ref="BT25:BT33" ca="1" si="39">IF(J25-SUM(OFFSET(AO25,,-$D25+1,,$D25))-IF($D25&gt;1,SUM(OFFSET(BT25,,-$D25+1,,$D25-1)),0)&gt;0,J25-SUM(OFFSET(AO25,,-$D25+1,,$D25))-IF($D25&gt;1,SUM(OFFSET(BT25,,-$D25+1,,$D25-1)),0),0)</f>
        <v>0</v>
      </c>
      <c r="BU25" s="139">
        <f t="shared" ref="BU25:BU33" ca="1" si="40">IF(K25-SUM(OFFSET(AP25,,-$D25+1,,$D25))-IF($D25&gt;1,SUM(OFFSET(BU25,,-$D25+1,,$D25-1)),0)&gt;0,K25-SUM(OFFSET(AP25,,-$D25+1,,$D25))-IF($D25&gt;1,SUM(OFFSET(BU25,,-$D25+1,,$D25-1)),0),0)</f>
        <v>0</v>
      </c>
      <c r="BV25" s="139">
        <f t="shared" ref="BV25:BV33" ca="1" si="41">IF(L25-SUM(OFFSET(AQ25,,-$D25+1,,$D25))-IF($D25&gt;1,SUM(OFFSET(BV25,,-$D25+1,,$D25-1)),0)&gt;0,L25-SUM(OFFSET(AQ25,,-$D25+1,,$D25))-IF($D25&gt;1,SUM(OFFSET(BV25,,-$D25+1,,$D25-1)),0),0)</f>
        <v>0</v>
      </c>
      <c r="BW25" s="139">
        <f t="shared" ref="BW25:BW33" ca="1" si="42">IF(M25-SUM(OFFSET(AR25,,-$D25+1,,$D25))-IF($D25&gt;1,SUM(OFFSET(BW25,,-$D25+1,,$D25-1)),0)&gt;0,M25-SUM(OFFSET(AR25,,-$D25+1,,$D25))-IF($D25&gt;1,SUM(OFFSET(BW25,,-$D25+1,,$D25-1)),0),0)</f>
        <v>0</v>
      </c>
      <c r="BX25" s="139">
        <f t="shared" ref="BX25:BX33" ca="1" si="43">IF(N25-SUM(OFFSET(AS25,,-$D25+1,,$D25))-IF($D25&gt;1,SUM(OFFSET(BX25,,-$D25+1,,$D25-1)),0)&gt;0,N25-SUM(OFFSET(AS25,,-$D25+1,,$D25))-IF($D25&gt;1,SUM(OFFSET(BX25,,-$D25+1,,$D25-1)),0),0)</f>
        <v>0</v>
      </c>
      <c r="BY25" s="139">
        <f t="shared" ref="BY25:BY33" ca="1" si="44">IF(O25-SUM(OFFSET(AT25,,-$D25+1,,$D25))-IF($D25&gt;1,SUM(OFFSET(BY25,,-$D25+1,,$D25-1)),0)&gt;0,O25-SUM(OFFSET(AT25,,-$D25+1,,$D25))-IF($D25&gt;1,SUM(OFFSET(BY25,,-$D25+1,,$D25-1)),0),0)</f>
        <v>2</v>
      </c>
      <c r="BZ25" s="139">
        <f t="shared" ref="BZ25:BZ33" ca="1" si="45">IF(P25-SUM(OFFSET(AU25,,-$D25+1,,$D25))-IF($D25&gt;1,SUM(OFFSET(BZ25,,-$D25+1,,$D25-1)),0)&gt;0,P25-SUM(OFFSET(AU25,,-$D25+1,,$D25))-IF($D25&gt;1,SUM(OFFSET(BZ25,,-$D25+1,,$D25-1)),0),0)</f>
        <v>0</v>
      </c>
      <c r="CA25" s="139">
        <f t="shared" ref="CA25:CA33" ca="1" si="46">IF(Q25-SUM(OFFSET(AV25,,-$D25+1,,$D25))-IF($D25&gt;1,SUM(OFFSET(CA25,,-$D25+1,,$D25-1)),0)&gt;0,Q25-SUM(OFFSET(AV25,,-$D25+1,,$D25))-IF($D25&gt;1,SUM(OFFSET(CA25,,-$D25+1,,$D25-1)),0),0)</f>
        <v>0</v>
      </c>
      <c r="CB25" s="139">
        <f t="shared" ref="CB25:CB33" ca="1" si="47">IF(R25-SUM(OFFSET(AW25,,-$D25+1,,$D25))-IF($D25&gt;1,SUM(OFFSET(CB25,,-$D25+1,,$D25-1)),0)&gt;0,R25-SUM(OFFSET(AW25,,-$D25+1,,$D25))-IF($D25&gt;1,SUM(OFFSET(CB25,,-$D25+1,,$D25-1)),0),0)</f>
        <v>0</v>
      </c>
      <c r="CC25" s="139">
        <f t="shared" ref="CC25:CC33" ca="1" si="48">IF(S25-SUM(OFFSET(AX25,,-$D25+1,,$D25))-IF($D25&gt;1,SUM(OFFSET(CC25,,-$D25+1,,$D25-1)),0)&gt;0,S25-SUM(OFFSET(AX25,,-$D25+1,,$D25))-IF($D25&gt;1,SUM(OFFSET(CC25,,-$D25+1,,$D25-1)),0),0)</f>
        <v>0</v>
      </c>
      <c r="CD25" s="139">
        <f t="shared" ref="CD25:CD33" ca="1" si="49">IF(T25-SUM(OFFSET(AY25,,-$D25+1,,$D25))-IF($D25&gt;1,SUM(OFFSET(CD25,,-$D25+1,,$D25-1)),0)&gt;0,T25-SUM(OFFSET(AY25,,-$D25+1,,$D25))-IF($D25&gt;1,SUM(OFFSET(CD25,,-$D25+1,,$D25-1)),0),0)</f>
        <v>0</v>
      </c>
      <c r="CE25" s="139">
        <f t="shared" ref="CE25:CE33" ca="1" si="50">IF(U25-SUM(OFFSET(AZ25,,-$D25+1,,$D25))-IF($D25&gt;1,SUM(OFFSET(CE25,,-$D25+1,,$D25-1)),0)&gt;0,U25-SUM(OFFSET(AZ25,,-$D25+1,,$D25))-IF($D25&gt;1,SUM(OFFSET(CE25,,-$D25+1,,$D25-1)),0),0)</f>
        <v>0</v>
      </c>
      <c r="CF25" s="139">
        <f t="shared" ref="CF25:CF33" ca="1" si="51">IF(V25-SUM(OFFSET(BA25,,-$D25+1,,$D25))-IF($D25&gt;1,SUM(OFFSET(CF25,,-$D25+1,,$D25-1)),0)&gt;0,V25-SUM(OFFSET(BA25,,-$D25+1,,$D25))-IF($D25&gt;1,SUM(OFFSET(CF25,,-$D25+1,,$D25-1)),0),0)</f>
        <v>0</v>
      </c>
      <c r="CG25" s="139">
        <f t="shared" ref="CG25:CG33" ca="1" si="52">IF(W25-SUM(OFFSET(BB25,,-$D25+1,,$D25))-IF($D25&gt;1,SUM(OFFSET(CG25,,-$D25+1,,$D25-1)),0)&gt;0,W25-SUM(OFFSET(BB25,,-$D25+1,,$D25))-IF($D25&gt;1,SUM(OFFSET(CG25,,-$D25+1,,$D25-1)),0),0)</f>
        <v>0</v>
      </c>
      <c r="CH25" s="139">
        <f t="shared" ref="CH25:CH33" ca="1" si="53">IF(X25-SUM(OFFSET(BC25,,-$D25+1,,$D25))-IF($D25&gt;1,SUM(OFFSET(CH25,,-$D25+1,,$D25-1)),0)&gt;0,X25-SUM(OFFSET(BC25,,-$D25+1,,$D25))-IF($D25&gt;1,SUM(OFFSET(CH25,,-$D25+1,,$D25-1)),0),0)</f>
        <v>0</v>
      </c>
      <c r="CI25" s="139">
        <f t="shared" ref="CI25:CI33" ca="1" si="54">IF(Y25-SUM(OFFSET(BD25,,-$D25+1,,$D25))-IF($D25&gt;1,SUM(OFFSET(CI25,,-$D25+1,,$D25-1)),0)&gt;0,Y25-SUM(OFFSET(BD25,,-$D25+1,,$D25))-IF($D25&gt;1,SUM(OFFSET(CI25,,-$D25+1,,$D25-1)),0),0)</f>
        <v>2</v>
      </c>
      <c r="CJ25" s="139">
        <f t="shared" ref="CJ25:CJ33" ca="1" si="55">IF(Z25-SUM(OFFSET(BE25,,-$D25+1,,$D25))-IF($D25&gt;1,SUM(OFFSET(CJ25,,-$D25+1,,$D25-1)),0)&gt;0,Z25-SUM(OFFSET(BE25,,-$D25+1,,$D25))-IF($D25&gt;1,SUM(OFFSET(CJ25,,-$D25+1,,$D25-1)),0),0)</f>
        <v>0</v>
      </c>
      <c r="CK25" s="139">
        <f t="shared" ref="CK25:CK33" ca="1" si="56">IF(AA25-SUM(OFFSET(BF25,,-$D25+1,,$D25))-IF($D25&gt;1,SUM(OFFSET(CK25,,-$D25+1,,$D25-1)),0)&gt;0,AA25-SUM(OFFSET(BF25,,-$D25+1,,$D25))-IF($D25&gt;1,SUM(OFFSET(CK25,,-$D25+1,,$D25-1)),0),0)</f>
        <v>0</v>
      </c>
      <c r="CL25" s="139">
        <f t="shared" ref="CL25:CL33" ca="1" si="57">IF(AB25-SUM(OFFSET(BG25,,-$D25+1,,$D25))-IF($D25&gt;1,SUM(OFFSET(CL25,,-$D25+1,,$D25-1)),0)&gt;0,AB25-SUM(OFFSET(BG25,,-$D25+1,,$D25))-IF($D25&gt;1,SUM(OFFSET(CL25,,-$D25+1,,$D25-1)),0),0)</f>
        <v>0</v>
      </c>
      <c r="CM25" s="139">
        <f t="shared" ref="CM25:CM33" ca="1" si="58">IF(AC25-SUM(OFFSET(BH25,,-$D25+1,,$D25))-IF($D25&gt;1,SUM(OFFSET(CM25,,-$D25+1,,$D25-1)),0)&gt;0,AC25-SUM(OFFSET(BH25,,-$D25+1,,$D25))-IF($D25&gt;1,SUM(OFFSET(CM25,,-$D25+1,,$D25-1)),0),0)</f>
        <v>0</v>
      </c>
      <c r="CN25" s="139">
        <f t="shared" ref="CN25:CN33" ca="1" si="59">IF(AD25-SUM(OFFSET(BI25,,-$D25+1,,$D25))-IF($D25&gt;1,SUM(OFFSET(CN25,,-$D25+1,,$D25-1)),0)&gt;0,AD25-SUM(OFFSET(BI25,,-$D25+1,,$D25))-IF($D25&gt;1,SUM(OFFSET(CN25,,-$D25+1,,$D25-1)),0),0)</f>
        <v>0</v>
      </c>
      <c r="CO25" s="139">
        <f t="shared" ref="CO25:CO33" ca="1" si="60">IF(AE25-SUM(OFFSET(BJ25,,-$D25+1,,$D25))-IF($D25&gt;1,SUM(OFFSET(CO25,,-$D25+1,,$D25-1)),0)&gt;0,AE25-SUM(OFFSET(BJ25,,-$D25+1,,$D25))-IF($D25&gt;1,SUM(OFFSET(CO25,,-$D25+1,,$D25-1)),0),0)</f>
        <v>0</v>
      </c>
      <c r="CP25" s="139">
        <f t="shared" ref="CP25:CP33" ca="1" si="61">IF(AF25-SUM(OFFSET(BK25,,-$D25+1,,$D25))-IF($D25&gt;1,SUM(OFFSET(CP25,,-$D25+1,,$D25-1)),0)&gt;0,AF25-SUM(OFFSET(BK25,,-$D25+1,,$D25))-IF($D25&gt;1,SUM(OFFSET(CP25,,-$D25+1,,$D25-1)),0),0)</f>
        <v>0</v>
      </c>
      <c r="CQ25" s="139">
        <f t="shared" ref="CQ25:CQ33" ca="1" si="62">IF(AG25-SUM(OFFSET(BL25,,-$D25+1,,$D25))-IF($D25&gt;1,SUM(OFFSET(CQ25,,-$D25+1,,$D25-1)),0)&gt;0,AG25-SUM(OFFSET(BL25,,-$D25+1,,$D25))-IF($D25&gt;1,SUM(OFFSET(CQ25,,-$D25+1,,$D25-1)),0),0)</f>
        <v>0</v>
      </c>
      <c r="CR25" s="139">
        <f t="shared" ref="CR25:CR33" ca="1" si="63">IF(AH25-SUM(OFFSET(BM25,,-$D25+1,,$D25))-IF($D25&gt;1,SUM(OFFSET(CR25,,-$D25+1,,$D25-1)),0)&gt;0,AH25-SUM(OFFSET(BM25,,-$D25+1,,$D25))-IF($D25&gt;1,SUM(OFFSET(CR25,,-$D25+1,,$D25-1)),0),0)</f>
        <v>0</v>
      </c>
    </row>
    <row r="26" spans="2:96" ht="15" customHeight="1" x14ac:dyDescent="0.3">
      <c r="B26" s="2" t="s">
        <v>77</v>
      </c>
      <c r="C26" s="3" t="s">
        <v>51</v>
      </c>
      <c r="D26" s="6">
        <v>10</v>
      </c>
      <c r="E26" s="4">
        <v>1</v>
      </c>
      <c r="F26" s="4">
        <v>1</v>
      </c>
      <c r="G26" s="4">
        <v>1</v>
      </c>
      <c r="H26" s="4">
        <v>1</v>
      </c>
      <c r="I26" s="4">
        <v>1</v>
      </c>
      <c r="J26" s="4">
        <v>1</v>
      </c>
      <c r="K26" s="4">
        <v>1</v>
      </c>
      <c r="L26" s="4">
        <v>1</v>
      </c>
      <c r="M26" s="4">
        <v>1</v>
      </c>
      <c r="N26" s="4">
        <v>1</v>
      </c>
      <c r="O26" s="4">
        <v>1</v>
      </c>
      <c r="P26" s="4">
        <v>1</v>
      </c>
      <c r="Q26" s="4">
        <v>1</v>
      </c>
      <c r="R26" s="4">
        <v>1</v>
      </c>
      <c r="S26" s="4">
        <v>1</v>
      </c>
      <c r="T26" s="4">
        <v>1</v>
      </c>
      <c r="U26" s="4">
        <v>1</v>
      </c>
      <c r="V26" s="4">
        <v>1</v>
      </c>
      <c r="W26" s="4">
        <v>1</v>
      </c>
      <c r="X26" s="4">
        <v>1</v>
      </c>
      <c r="Y26" s="4">
        <v>1</v>
      </c>
      <c r="Z26" s="4">
        <v>1</v>
      </c>
      <c r="AA26" s="4">
        <v>1</v>
      </c>
      <c r="AB26" s="4">
        <v>1</v>
      </c>
      <c r="AC26" s="4">
        <v>1</v>
      </c>
      <c r="AD26" s="4">
        <v>1</v>
      </c>
      <c r="AE26" s="4">
        <v>1</v>
      </c>
      <c r="AF26" s="4">
        <v>1</v>
      </c>
      <c r="AG26" s="4">
        <v>1</v>
      </c>
      <c r="AH26" s="4">
        <v>1</v>
      </c>
      <c r="AJ26" s="139">
        <f t="shared" si="2"/>
        <v>1</v>
      </c>
      <c r="AK26" s="139">
        <f t="shared" si="5"/>
        <v>0</v>
      </c>
      <c r="AL26" s="139">
        <f t="shared" si="6"/>
        <v>0</v>
      </c>
      <c r="AM26" s="139">
        <f t="shared" si="7"/>
        <v>0</v>
      </c>
      <c r="AN26" s="139">
        <f t="shared" si="8"/>
        <v>0</v>
      </c>
      <c r="AO26" s="139">
        <f t="shared" si="9"/>
        <v>0</v>
      </c>
      <c r="AP26" s="139">
        <f t="shared" si="10"/>
        <v>0</v>
      </c>
      <c r="AQ26" s="139">
        <f t="shared" si="11"/>
        <v>0</v>
      </c>
      <c r="AR26" s="139">
        <f t="shared" si="12"/>
        <v>0</v>
      </c>
      <c r="AS26" s="139">
        <f t="shared" si="13"/>
        <v>0</v>
      </c>
      <c r="AT26" s="139">
        <f t="shared" si="14"/>
        <v>0</v>
      </c>
      <c r="AU26" s="139">
        <f t="shared" si="15"/>
        <v>0</v>
      </c>
      <c r="AV26" s="139">
        <f t="shared" si="16"/>
        <v>0</v>
      </c>
      <c r="AW26" s="139">
        <f t="shared" si="17"/>
        <v>0</v>
      </c>
      <c r="AX26" s="139">
        <f t="shared" si="18"/>
        <v>0</v>
      </c>
      <c r="AY26" s="139">
        <f t="shared" si="19"/>
        <v>0</v>
      </c>
      <c r="AZ26" s="139">
        <f t="shared" si="20"/>
        <v>0</v>
      </c>
      <c r="BA26" s="139">
        <f t="shared" si="21"/>
        <v>0</v>
      </c>
      <c r="BB26" s="139">
        <f t="shared" si="22"/>
        <v>0</v>
      </c>
      <c r="BC26" s="139">
        <f t="shared" si="23"/>
        <v>0</v>
      </c>
      <c r="BD26" s="139">
        <f t="shared" si="24"/>
        <v>0</v>
      </c>
      <c r="BE26" s="139">
        <f t="shared" si="25"/>
        <v>0</v>
      </c>
      <c r="BF26" s="139">
        <f t="shared" si="26"/>
        <v>0</v>
      </c>
      <c r="BG26" s="139">
        <f t="shared" si="27"/>
        <v>0</v>
      </c>
      <c r="BH26" s="139">
        <f t="shared" si="28"/>
        <v>0</v>
      </c>
      <c r="BI26" s="139">
        <f t="shared" si="29"/>
        <v>0</v>
      </c>
      <c r="BJ26" s="139">
        <f t="shared" si="30"/>
        <v>0</v>
      </c>
      <c r="BK26" s="139">
        <f t="shared" si="31"/>
        <v>0</v>
      </c>
      <c r="BL26" s="139">
        <f t="shared" si="32"/>
        <v>0</v>
      </c>
      <c r="BM26" s="139">
        <f t="shared" si="33"/>
        <v>0</v>
      </c>
      <c r="BO26" s="139">
        <f t="shared" ca="1" si="34"/>
        <v>0</v>
      </c>
      <c r="BP26" s="139">
        <f t="shared" ca="1" si="35"/>
        <v>0</v>
      </c>
      <c r="BQ26" s="139">
        <f t="shared" ca="1" si="36"/>
        <v>0</v>
      </c>
      <c r="BR26" s="139">
        <f t="shared" ca="1" si="37"/>
        <v>0</v>
      </c>
      <c r="BS26" s="139">
        <f t="shared" ca="1" si="38"/>
        <v>0</v>
      </c>
      <c r="BT26" s="139">
        <f t="shared" ca="1" si="39"/>
        <v>0</v>
      </c>
      <c r="BU26" s="139">
        <f t="shared" ca="1" si="40"/>
        <v>0</v>
      </c>
      <c r="BV26" s="139">
        <f t="shared" ca="1" si="41"/>
        <v>0</v>
      </c>
      <c r="BW26" s="139">
        <f t="shared" ca="1" si="42"/>
        <v>0</v>
      </c>
      <c r="BX26" s="139">
        <f t="shared" ca="1" si="43"/>
        <v>0</v>
      </c>
      <c r="BY26" s="139">
        <f t="shared" ca="1" si="44"/>
        <v>1</v>
      </c>
      <c r="BZ26" s="139">
        <f t="shared" ca="1" si="45"/>
        <v>0</v>
      </c>
      <c r="CA26" s="139">
        <f t="shared" ca="1" si="46"/>
        <v>0</v>
      </c>
      <c r="CB26" s="139">
        <f t="shared" ca="1" si="47"/>
        <v>0</v>
      </c>
      <c r="CC26" s="139">
        <f t="shared" ca="1" si="48"/>
        <v>0</v>
      </c>
      <c r="CD26" s="139">
        <f t="shared" ca="1" si="49"/>
        <v>0</v>
      </c>
      <c r="CE26" s="139">
        <f t="shared" ca="1" si="50"/>
        <v>0</v>
      </c>
      <c r="CF26" s="139">
        <f t="shared" ca="1" si="51"/>
        <v>0</v>
      </c>
      <c r="CG26" s="139">
        <f t="shared" ca="1" si="52"/>
        <v>0</v>
      </c>
      <c r="CH26" s="139">
        <f t="shared" ca="1" si="53"/>
        <v>0</v>
      </c>
      <c r="CI26" s="139">
        <f t="shared" ca="1" si="54"/>
        <v>1</v>
      </c>
      <c r="CJ26" s="139">
        <f t="shared" ca="1" si="55"/>
        <v>0</v>
      </c>
      <c r="CK26" s="139">
        <f t="shared" ca="1" si="56"/>
        <v>0</v>
      </c>
      <c r="CL26" s="139">
        <f t="shared" ca="1" si="57"/>
        <v>0</v>
      </c>
      <c r="CM26" s="139">
        <f t="shared" ca="1" si="58"/>
        <v>0</v>
      </c>
      <c r="CN26" s="139">
        <f t="shared" ca="1" si="59"/>
        <v>0</v>
      </c>
      <c r="CO26" s="139">
        <f t="shared" ca="1" si="60"/>
        <v>0</v>
      </c>
      <c r="CP26" s="139">
        <f t="shared" ca="1" si="61"/>
        <v>0</v>
      </c>
      <c r="CQ26" s="139">
        <f t="shared" ca="1" si="62"/>
        <v>0</v>
      </c>
      <c r="CR26" s="139">
        <f t="shared" ca="1" si="63"/>
        <v>0</v>
      </c>
    </row>
    <row r="27" spans="2:96" ht="15" customHeight="1" x14ac:dyDescent="0.3">
      <c r="B27" s="2" t="s">
        <v>78</v>
      </c>
      <c r="C27" s="3" t="s">
        <v>52</v>
      </c>
      <c r="D27" s="6">
        <v>10</v>
      </c>
      <c r="E27" s="4">
        <v>1</v>
      </c>
      <c r="F27" s="4">
        <v>1</v>
      </c>
      <c r="G27" s="4">
        <v>1</v>
      </c>
      <c r="H27" s="4">
        <v>1</v>
      </c>
      <c r="I27" s="4">
        <v>1</v>
      </c>
      <c r="J27" s="4">
        <v>1</v>
      </c>
      <c r="K27" s="4">
        <v>1</v>
      </c>
      <c r="L27" s="4">
        <v>1</v>
      </c>
      <c r="M27" s="4">
        <v>1</v>
      </c>
      <c r="N27" s="4">
        <v>1</v>
      </c>
      <c r="O27" s="4">
        <v>1</v>
      </c>
      <c r="P27" s="4">
        <v>1</v>
      </c>
      <c r="Q27" s="4">
        <v>1</v>
      </c>
      <c r="R27" s="4">
        <v>1</v>
      </c>
      <c r="S27" s="4">
        <v>1</v>
      </c>
      <c r="T27" s="4">
        <v>1</v>
      </c>
      <c r="U27" s="4">
        <v>1</v>
      </c>
      <c r="V27" s="4">
        <v>1</v>
      </c>
      <c r="W27" s="4">
        <v>1</v>
      </c>
      <c r="X27" s="4">
        <v>1</v>
      </c>
      <c r="Y27" s="4">
        <v>1</v>
      </c>
      <c r="Z27" s="4">
        <v>1</v>
      </c>
      <c r="AA27" s="4">
        <v>1</v>
      </c>
      <c r="AB27" s="4">
        <v>1</v>
      </c>
      <c r="AC27" s="4">
        <v>1</v>
      </c>
      <c r="AD27" s="4">
        <v>1</v>
      </c>
      <c r="AE27" s="4">
        <v>1</v>
      </c>
      <c r="AF27" s="4">
        <v>1</v>
      </c>
      <c r="AG27" s="4">
        <v>1</v>
      </c>
      <c r="AH27" s="4">
        <v>1</v>
      </c>
      <c r="AJ27" s="139">
        <f t="shared" si="2"/>
        <v>1</v>
      </c>
      <c r="AK27" s="139">
        <f t="shared" si="5"/>
        <v>0</v>
      </c>
      <c r="AL27" s="139">
        <f t="shared" si="6"/>
        <v>0</v>
      </c>
      <c r="AM27" s="139">
        <f t="shared" si="7"/>
        <v>0</v>
      </c>
      <c r="AN27" s="139">
        <f t="shared" si="8"/>
        <v>0</v>
      </c>
      <c r="AO27" s="139">
        <f t="shared" si="9"/>
        <v>0</v>
      </c>
      <c r="AP27" s="139">
        <f t="shared" si="10"/>
        <v>0</v>
      </c>
      <c r="AQ27" s="139">
        <f t="shared" si="11"/>
        <v>0</v>
      </c>
      <c r="AR27" s="139">
        <f t="shared" si="12"/>
        <v>0</v>
      </c>
      <c r="AS27" s="139">
        <f t="shared" si="13"/>
        <v>0</v>
      </c>
      <c r="AT27" s="139">
        <f t="shared" si="14"/>
        <v>0</v>
      </c>
      <c r="AU27" s="139">
        <f t="shared" si="15"/>
        <v>0</v>
      </c>
      <c r="AV27" s="139">
        <f t="shared" si="16"/>
        <v>0</v>
      </c>
      <c r="AW27" s="139">
        <f t="shared" si="17"/>
        <v>0</v>
      </c>
      <c r="AX27" s="139">
        <f t="shared" si="18"/>
        <v>0</v>
      </c>
      <c r="AY27" s="139">
        <f t="shared" si="19"/>
        <v>0</v>
      </c>
      <c r="AZ27" s="139">
        <f t="shared" si="20"/>
        <v>0</v>
      </c>
      <c r="BA27" s="139">
        <f t="shared" si="21"/>
        <v>0</v>
      </c>
      <c r="BB27" s="139">
        <f t="shared" si="22"/>
        <v>0</v>
      </c>
      <c r="BC27" s="139">
        <f t="shared" si="23"/>
        <v>0</v>
      </c>
      <c r="BD27" s="139">
        <f t="shared" si="24"/>
        <v>0</v>
      </c>
      <c r="BE27" s="139">
        <f t="shared" si="25"/>
        <v>0</v>
      </c>
      <c r="BF27" s="139">
        <f t="shared" si="26"/>
        <v>0</v>
      </c>
      <c r="BG27" s="139">
        <f t="shared" si="27"/>
        <v>0</v>
      </c>
      <c r="BH27" s="139">
        <f t="shared" si="28"/>
        <v>0</v>
      </c>
      <c r="BI27" s="139">
        <f t="shared" si="29"/>
        <v>0</v>
      </c>
      <c r="BJ27" s="139">
        <f t="shared" si="30"/>
        <v>0</v>
      </c>
      <c r="BK27" s="139">
        <f t="shared" si="31"/>
        <v>0</v>
      </c>
      <c r="BL27" s="139">
        <f t="shared" si="32"/>
        <v>0</v>
      </c>
      <c r="BM27" s="139">
        <f t="shared" si="33"/>
        <v>0</v>
      </c>
      <c r="BO27" s="139">
        <f t="shared" ca="1" si="34"/>
        <v>0</v>
      </c>
      <c r="BP27" s="139">
        <f t="shared" ca="1" si="35"/>
        <v>0</v>
      </c>
      <c r="BQ27" s="139">
        <f t="shared" ca="1" si="36"/>
        <v>0</v>
      </c>
      <c r="BR27" s="139">
        <f t="shared" ca="1" si="37"/>
        <v>0</v>
      </c>
      <c r="BS27" s="139">
        <f t="shared" ca="1" si="38"/>
        <v>0</v>
      </c>
      <c r="BT27" s="139">
        <f t="shared" ca="1" si="39"/>
        <v>0</v>
      </c>
      <c r="BU27" s="139">
        <f t="shared" ca="1" si="40"/>
        <v>0</v>
      </c>
      <c r="BV27" s="139">
        <f t="shared" ca="1" si="41"/>
        <v>0</v>
      </c>
      <c r="BW27" s="139">
        <f t="shared" ca="1" si="42"/>
        <v>0</v>
      </c>
      <c r="BX27" s="139">
        <f t="shared" ca="1" si="43"/>
        <v>0</v>
      </c>
      <c r="BY27" s="139">
        <f t="shared" ca="1" si="44"/>
        <v>1</v>
      </c>
      <c r="BZ27" s="139">
        <f t="shared" ca="1" si="45"/>
        <v>0</v>
      </c>
      <c r="CA27" s="139">
        <f t="shared" ca="1" si="46"/>
        <v>0</v>
      </c>
      <c r="CB27" s="139">
        <f t="shared" ca="1" si="47"/>
        <v>0</v>
      </c>
      <c r="CC27" s="139">
        <f t="shared" ca="1" si="48"/>
        <v>0</v>
      </c>
      <c r="CD27" s="139">
        <f t="shared" ca="1" si="49"/>
        <v>0</v>
      </c>
      <c r="CE27" s="139">
        <f t="shared" ca="1" si="50"/>
        <v>0</v>
      </c>
      <c r="CF27" s="139">
        <f t="shared" ca="1" si="51"/>
        <v>0</v>
      </c>
      <c r="CG27" s="139">
        <f t="shared" ca="1" si="52"/>
        <v>0</v>
      </c>
      <c r="CH27" s="139">
        <f t="shared" ca="1" si="53"/>
        <v>0</v>
      </c>
      <c r="CI27" s="139">
        <f t="shared" ca="1" si="54"/>
        <v>1</v>
      </c>
      <c r="CJ27" s="139">
        <f t="shared" ca="1" si="55"/>
        <v>0</v>
      </c>
      <c r="CK27" s="139">
        <f t="shared" ca="1" si="56"/>
        <v>0</v>
      </c>
      <c r="CL27" s="139">
        <f t="shared" ca="1" si="57"/>
        <v>0</v>
      </c>
      <c r="CM27" s="139">
        <f t="shared" ca="1" si="58"/>
        <v>0</v>
      </c>
      <c r="CN27" s="139">
        <f t="shared" ca="1" si="59"/>
        <v>0</v>
      </c>
      <c r="CO27" s="139">
        <f t="shared" ca="1" si="60"/>
        <v>0</v>
      </c>
      <c r="CP27" s="139">
        <f t="shared" ca="1" si="61"/>
        <v>0</v>
      </c>
      <c r="CQ27" s="139">
        <f t="shared" ca="1" si="62"/>
        <v>0</v>
      </c>
      <c r="CR27" s="139">
        <f t="shared" ca="1" si="63"/>
        <v>0</v>
      </c>
    </row>
    <row r="28" spans="2:96" ht="15" customHeight="1" x14ac:dyDescent="0.3">
      <c r="B28" s="2" t="s">
        <v>79</v>
      </c>
      <c r="C28" s="3" t="s">
        <v>53</v>
      </c>
      <c r="D28" s="6">
        <v>10</v>
      </c>
      <c r="E28" s="4">
        <v>2</v>
      </c>
      <c r="F28" s="4">
        <v>2</v>
      </c>
      <c r="G28" s="4">
        <v>2</v>
      </c>
      <c r="H28" s="4">
        <v>2</v>
      </c>
      <c r="I28" s="4">
        <v>2</v>
      </c>
      <c r="J28" s="4">
        <v>2</v>
      </c>
      <c r="K28" s="4">
        <v>2</v>
      </c>
      <c r="L28" s="4">
        <v>2</v>
      </c>
      <c r="M28" s="4">
        <v>2</v>
      </c>
      <c r="N28" s="4">
        <v>2</v>
      </c>
      <c r="O28" s="4">
        <v>2</v>
      </c>
      <c r="P28" s="4">
        <v>2</v>
      </c>
      <c r="Q28" s="4">
        <v>2</v>
      </c>
      <c r="R28" s="4">
        <v>2</v>
      </c>
      <c r="S28" s="4">
        <v>2</v>
      </c>
      <c r="T28" s="4">
        <v>2</v>
      </c>
      <c r="U28" s="4">
        <v>2</v>
      </c>
      <c r="V28" s="4">
        <v>2</v>
      </c>
      <c r="W28" s="4">
        <v>2</v>
      </c>
      <c r="X28" s="4">
        <v>2</v>
      </c>
      <c r="Y28" s="4">
        <v>2</v>
      </c>
      <c r="Z28" s="4">
        <v>2</v>
      </c>
      <c r="AA28" s="4">
        <v>2</v>
      </c>
      <c r="AB28" s="4">
        <v>2</v>
      </c>
      <c r="AC28" s="4">
        <v>2</v>
      </c>
      <c r="AD28" s="4">
        <v>2</v>
      </c>
      <c r="AE28" s="4">
        <v>2</v>
      </c>
      <c r="AF28" s="4">
        <v>2</v>
      </c>
      <c r="AG28" s="4">
        <v>2</v>
      </c>
      <c r="AH28" s="4">
        <v>2</v>
      </c>
      <c r="AJ28" s="139">
        <f t="shared" si="2"/>
        <v>2</v>
      </c>
      <c r="AK28" s="139">
        <f t="shared" si="5"/>
        <v>0</v>
      </c>
      <c r="AL28" s="139">
        <f t="shared" si="6"/>
        <v>0</v>
      </c>
      <c r="AM28" s="139">
        <f t="shared" si="7"/>
        <v>0</v>
      </c>
      <c r="AN28" s="139">
        <f t="shared" si="8"/>
        <v>0</v>
      </c>
      <c r="AO28" s="139">
        <f t="shared" si="9"/>
        <v>0</v>
      </c>
      <c r="AP28" s="139">
        <f t="shared" si="10"/>
        <v>0</v>
      </c>
      <c r="AQ28" s="139">
        <f t="shared" si="11"/>
        <v>0</v>
      </c>
      <c r="AR28" s="139">
        <f t="shared" si="12"/>
        <v>0</v>
      </c>
      <c r="AS28" s="139">
        <f t="shared" si="13"/>
        <v>0</v>
      </c>
      <c r="AT28" s="139">
        <f t="shared" si="14"/>
        <v>0</v>
      </c>
      <c r="AU28" s="139">
        <f t="shared" si="15"/>
        <v>0</v>
      </c>
      <c r="AV28" s="139">
        <f t="shared" si="16"/>
        <v>0</v>
      </c>
      <c r="AW28" s="139">
        <f t="shared" si="17"/>
        <v>0</v>
      </c>
      <c r="AX28" s="139">
        <f t="shared" si="18"/>
        <v>0</v>
      </c>
      <c r="AY28" s="139">
        <f t="shared" si="19"/>
        <v>0</v>
      </c>
      <c r="AZ28" s="139">
        <f t="shared" si="20"/>
        <v>0</v>
      </c>
      <c r="BA28" s="139">
        <f t="shared" si="21"/>
        <v>0</v>
      </c>
      <c r="BB28" s="139">
        <f t="shared" si="22"/>
        <v>0</v>
      </c>
      <c r="BC28" s="139">
        <f t="shared" si="23"/>
        <v>0</v>
      </c>
      <c r="BD28" s="139">
        <f t="shared" si="24"/>
        <v>0</v>
      </c>
      <c r="BE28" s="139">
        <f t="shared" si="25"/>
        <v>0</v>
      </c>
      <c r="BF28" s="139">
        <f t="shared" si="26"/>
        <v>0</v>
      </c>
      <c r="BG28" s="139">
        <f t="shared" si="27"/>
        <v>0</v>
      </c>
      <c r="BH28" s="139">
        <f t="shared" si="28"/>
        <v>0</v>
      </c>
      <c r="BI28" s="139">
        <f t="shared" si="29"/>
        <v>0</v>
      </c>
      <c r="BJ28" s="139">
        <f t="shared" si="30"/>
        <v>0</v>
      </c>
      <c r="BK28" s="139">
        <f t="shared" si="31"/>
        <v>0</v>
      </c>
      <c r="BL28" s="139">
        <f t="shared" si="32"/>
        <v>0</v>
      </c>
      <c r="BM28" s="139">
        <f t="shared" si="33"/>
        <v>0</v>
      </c>
      <c r="BO28" s="139">
        <f t="shared" ca="1" si="34"/>
        <v>0</v>
      </c>
      <c r="BP28" s="139">
        <f t="shared" ca="1" si="35"/>
        <v>0</v>
      </c>
      <c r="BQ28" s="139">
        <f t="shared" ca="1" si="36"/>
        <v>0</v>
      </c>
      <c r="BR28" s="139">
        <f t="shared" ca="1" si="37"/>
        <v>0</v>
      </c>
      <c r="BS28" s="139">
        <f t="shared" ca="1" si="38"/>
        <v>0</v>
      </c>
      <c r="BT28" s="139">
        <f t="shared" ca="1" si="39"/>
        <v>0</v>
      </c>
      <c r="BU28" s="139">
        <f t="shared" ca="1" si="40"/>
        <v>0</v>
      </c>
      <c r="BV28" s="139">
        <f t="shared" ca="1" si="41"/>
        <v>0</v>
      </c>
      <c r="BW28" s="139">
        <f t="shared" ca="1" si="42"/>
        <v>0</v>
      </c>
      <c r="BX28" s="139">
        <f t="shared" ca="1" si="43"/>
        <v>0</v>
      </c>
      <c r="BY28" s="139">
        <f t="shared" ca="1" si="44"/>
        <v>2</v>
      </c>
      <c r="BZ28" s="139">
        <f t="shared" ca="1" si="45"/>
        <v>0</v>
      </c>
      <c r="CA28" s="139">
        <f t="shared" ca="1" si="46"/>
        <v>0</v>
      </c>
      <c r="CB28" s="139">
        <f t="shared" ca="1" si="47"/>
        <v>0</v>
      </c>
      <c r="CC28" s="139">
        <f t="shared" ca="1" si="48"/>
        <v>0</v>
      </c>
      <c r="CD28" s="139">
        <f t="shared" ca="1" si="49"/>
        <v>0</v>
      </c>
      <c r="CE28" s="139">
        <f t="shared" ca="1" si="50"/>
        <v>0</v>
      </c>
      <c r="CF28" s="139">
        <f t="shared" ca="1" si="51"/>
        <v>0</v>
      </c>
      <c r="CG28" s="139">
        <f t="shared" ca="1" si="52"/>
        <v>0</v>
      </c>
      <c r="CH28" s="139">
        <f t="shared" ca="1" si="53"/>
        <v>0</v>
      </c>
      <c r="CI28" s="139">
        <f t="shared" ca="1" si="54"/>
        <v>2</v>
      </c>
      <c r="CJ28" s="139">
        <f t="shared" ca="1" si="55"/>
        <v>0</v>
      </c>
      <c r="CK28" s="139">
        <f t="shared" ca="1" si="56"/>
        <v>0</v>
      </c>
      <c r="CL28" s="139">
        <f t="shared" ca="1" si="57"/>
        <v>0</v>
      </c>
      <c r="CM28" s="139">
        <f t="shared" ca="1" si="58"/>
        <v>0</v>
      </c>
      <c r="CN28" s="139">
        <f t="shared" ca="1" si="59"/>
        <v>0</v>
      </c>
      <c r="CO28" s="139">
        <f t="shared" ca="1" si="60"/>
        <v>0</v>
      </c>
      <c r="CP28" s="139">
        <f t="shared" ca="1" si="61"/>
        <v>0</v>
      </c>
      <c r="CQ28" s="139">
        <f t="shared" ca="1" si="62"/>
        <v>0</v>
      </c>
      <c r="CR28" s="139">
        <f t="shared" ca="1" si="63"/>
        <v>0</v>
      </c>
    </row>
    <row r="29" spans="2:96" ht="15" customHeight="1" x14ac:dyDescent="0.3">
      <c r="B29" s="2" t="s">
        <v>80</v>
      </c>
      <c r="C29" s="3" t="s">
        <v>54</v>
      </c>
      <c r="D29" s="6">
        <v>10</v>
      </c>
      <c r="E29" s="4">
        <v>1</v>
      </c>
      <c r="F29" s="4">
        <v>1</v>
      </c>
      <c r="G29" s="4">
        <v>1</v>
      </c>
      <c r="H29" s="4">
        <v>1</v>
      </c>
      <c r="I29" s="4">
        <v>1</v>
      </c>
      <c r="J29" s="4">
        <v>1</v>
      </c>
      <c r="K29" s="4">
        <v>1</v>
      </c>
      <c r="L29" s="4">
        <v>1</v>
      </c>
      <c r="M29" s="4">
        <v>1</v>
      </c>
      <c r="N29" s="4">
        <v>1</v>
      </c>
      <c r="O29" s="4">
        <v>1</v>
      </c>
      <c r="P29" s="4">
        <v>1</v>
      </c>
      <c r="Q29" s="4">
        <v>1</v>
      </c>
      <c r="R29" s="4">
        <v>1</v>
      </c>
      <c r="S29" s="4">
        <v>1</v>
      </c>
      <c r="T29" s="4">
        <v>1</v>
      </c>
      <c r="U29" s="4">
        <v>1</v>
      </c>
      <c r="V29" s="4">
        <v>1</v>
      </c>
      <c r="W29" s="4">
        <v>1</v>
      </c>
      <c r="X29" s="4">
        <v>1</v>
      </c>
      <c r="Y29" s="4">
        <v>1</v>
      </c>
      <c r="Z29" s="4">
        <v>1</v>
      </c>
      <c r="AA29" s="4">
        <v>1</v>
      </c>
      <c r="AB29" s="4">
        <v>1</v>
      </c>
      <c r="AC29" s="4">
        <v>1</v>
      </c>
      <c r="AD29" s="4">
        <v>1</v>
      </c>
      <c r="AE29" s="4">
        <v>1</v>
      </c>
      <c r="AF29" s="4">
        <v>1</v>
      </c>
      <c r="AG29" s="4">
        <v>1</v>
      </c>
      <c r="AH29" s="4">
        <v>1</v>
      </c>
      <c r="AJ29" s="139">
        <f t="shared" si="2"/>
        <v>1</v>
      </c>
      <c r="AK29" s="139">
        <f t="shared" si="5"/>
        <v>0</v>
      </c>
      <c r="AL29" s="139">
        <f t="shared" si="6"/>
        <v>0</v>
      </c>
      <c r="AM29" s="139">
        <f t="shared" si="7"/>
        <v>0</v>
      </c>
      <c r="AN29" s="139">
        <f t="shared" si="8"/>
        <v>0</v>
      </c>
      <c r="AO29" s="139">
        <f t="shared" si="9"/>
        <v>0</v>
      </c>
      <c r="AP29" s="139">
        <f t="shared" si="10"/>
        <v>0</v>
      </c>
      <c r="AQ29" s="139">
        <f t="shared" si="11"/>
        <v>0</v>
      </c>
      <c r="AR29" s="139">
        <f t="shared" si="12"/>
        <v>0</v>
      </c>
      <c r="AS29" s="139">
        <f t="shared" si="13"/>
        <v>0</v>
      </c>
      <c r="AT29" s="139">
        <f t="shared" si="14"/>
        <v>0</v>
      </c>
      <c r="AU29" s="139">
        <f t="shared" si="15"/>
        <v>0</v>
      </c>
      <c r="AV29" s="139">
        <f t="shared" si="16"/>
        <v>0</v>
      </c>
      <c r="AW29" s="139">
        <f t="shared" si="17"/>
        <v>0</v>
      </c>
      <c r="AX29" s="139">
        <f t="shared" si="18"/>
        <v>0</v>
      </c>
      <c r="AY29" s="139">
        <f t="shared" si="19"/>
        <v>0</v>
      </c>
      <c r="AZ29" s="139">
        <f t="shared" si="20"/>
        <v>0</v>
      </c>
      <c r="BA29" s="139">
        <f t="shared" si="21"/>
        <v>0</v>
      </c>
      <c r="BB29" s="139">
        <f t="shared" si="22"/>
        <v>0</v>
      </c>
      <c r="BC29" s="139">
        <f t="shared" si="23"/>
        <v>0</v>
      </c>
      <c r="BD29" s="139">
        <f t="shared" si="24"/>
        <v>0</v>
      </c>
      <c r="BE29" s="139">
        <f t="shared" si="25"/>
        <v>0</v>
      </c>
      <c r="BF29" s="139">
        <f t="shared" si="26"/>
        <v>0</v>
      </c>
      <c r="BG29" s="139">
        <f t="shared" si="27"/>
        <v>0</v>
      </c>
      <c r="BH29" s="139">
        <f t="shared" si="28"/>
        <v>0</v>
      </c>
      <c r="BI29" s="139">
        <f t="shared" si="29"/>
        <v>0</v>
      </c>
      <c r="BJ29" s="139">
        <f t="shared" si="30"/>
        <v>0</v>
      </c>
      <c r="BK29" s="139">
        <f t="shared" si="31"/>
        <v>0</v>
      </c>
      <c r="BL29" s="139">
        <f t="shared" si="32"/>
        <v>0</v>
      </c>
      <c r="BM29" s="139">
        <f t="shared" si="33"/>
        <v>0</v>
      </c>
      <c r="BO29" s="139">
        <f t="shared" ca="1" si="34"/>
        <v>0</v>
      </c>
      <c r="BP29" s="139">
        <f t="shared" ca="1" si="35"/>
        <v>0</v>
      </c>
      <c r="BQ29" s="139">
        <f t="shared" ca="1" si="36"/>
        <v>0</v>
      </c>
      <c r="BR29" s="139">
        <f t="shared" ca="1" si="37"/>
        <v>0</v>
      </c>
      <c r="BS29" s="139">
        <f t="shared" ca="1" si="38"/>
        <v>0</v>
      </c>
      <c r="BT29" s="139">
        <f t="shared" ca="1" si="39"/>
        <v>0</v>
      </c>
      <c r="BU29" s="139">
        <f t="shared" ca="1" si="40"/>
        <v>0</v>
      </c>
      <c r="BV29" s="139">
        <f t="shared" ca="1" si="41"/>
        <v>0</v>
      </c>
      <c r="BW29" s="139">
        <f t="shared" ca="1" si="42"/>
        <v>0</v>
      </c>
      <c r="BX29" s="139">
        <f t="shared" ca="1" si="43"/>
        <v>0</v>
      </c>
      <c r="BY29" s="139">
        <f t="shared" ca="1" si="44"/>
        <v>1</v>
      </c>
      <c r="BZ29" s="139">
        <f t="shared" ca="1" si="45"/>
        <v>0</v>
      </c>
      <c r="CA29" s="139">
        <f t="shared" ca="1" si="46"/>
        <v>0</v>
      </c>
      <c r="CB29" s="139">
        <f t="shared" ca="1" si="47"/>
        <v>0</v>
      </c>
      <c r="CC29" s="139">
        <f t="shared" ca="1" si="48"/>
        <v>0</v>
      </c>
      <c r="CD29" s="139">
        <f t="shared" ca="1" si="49"/>
        <v>0</v>
      </c>
      <c r="CE29" s="139">
        <f t="shared" ca="1" si="50"/>
        <v>0</v>
      </c>
      <c r="CF29" s="139">
        <f t="shared" ca="1" si="51"/>
        <v>0</v>
      </c>
      <c r="CG29" s="139">
        <f t="shared" ca="1" si="52"/>
        <v>0</v>
      </c>
      <c r="CH29" s="139">
        <f t="shared" ca="1" si="53"/>
        <v>0</v>
      </c>
      <c r="CI29" s="139">
        <f t="shared" ca="1" si="54"/>
        <v>1</v>
      </c>
      <c r="CJ29" s="139">
        <f t="shared" ca="1" si="55"/>
        <v>0</v>
      </c>
      <c r="CK29" s="139">
        <f t="shared" ca="1" si="56"/>
        <v>0</v>
      </c>
      <c r="CL29" s="139">
        <f t="shared" ca="1" si="57"/>
        <v>0</v>
      </c>
      <c r="CM29" s="139">
        <f t="shared" ca="1" si="58"/>
        <v>0</v>
      </c>
      <c r="CN29" s="139">
        <f t="shared" ca="1" si="59"/>
        <v>0</v>
      </c>
      <c r="CO29" s="139">
        <f t="shared" ca="1" si="60"/>
        <v>0</v>
      </c>
      <c r="CP29" s="139">
        <f t="shared" ca="1" si="61"/>
        <v>0</v>
      </c>
      <c r="CQ29" s="139">
        <f t="shared" ca="1" si="62"/>
        <v>0</v>
      </c>
      <c r="CR29" s="139">
        <f t="shared" ca="1" si="63"/>
        <v>0</v>
      </c>
    </row>
    <row r="30" spans="2:96" ht="15" customHeight="1" x14ac:dyDescent="0.3">
      <c r="B30" s="2" t="s">
        <v>81</v>
      </c>
      <c r="C30" s="3" t="s">
        <v>55</v>
      </c>
      <c r="D30" s="6">
        <v>10</v>
      </c>
      <c r="E30" s="4">
        <v>2</v>
      </c>
      <c r="F30" s="4">
        <v>2</v>
      </c>
      <c r="G30" s="4">
        <v>2</v>
      </c>
      <c r="H30" s="4">
        <v>2</v>
      </c>
      <c r="I30" s="4">
        <v>2</v>
      </c>
      <c r="J30" s="4">
        <v>2</v>
      </c>
      <c r="K30" s="4">
        <v>2</v>
      </c>
      <c r="L30" s="4">
        <v>2</v>
      </c>
      <c r="M30" s="4">
        <v>2</v>
      </c>
      <c r="N30" s="4">
        <v>2</v>
      </c>
      <c r="O30" s="4">
        <v>2</v>
      </c>
      <c r="P30" s="4">
        <v>2</v>
      </c>
      <c r="Q30" s="4">
        <v>2</v>
      </c>
      <c r="R30" s="4">
        <v>2</v>
      </c>
      <c r="S30" s="4">
        <v>2</v>
      </c>
      <c r="T30" s="4">
        <v>2</v>
      </c>
      <c r="U30" s="4">
        <v>2</v>
      </c>
      <c r="V30" s="4">
        <v>2</v>
      </c>
      <c r="W30" s="4">
        <v>2</v>
      </c>
      <c r="X30" s="4">
        <v>2</v>
      </c>
      <c r="Y30" s="4">
        <v>2</v>
      </c>
      <c r="Z30" s="4">
        <v>2</v>
      </c>
      <c r="AA30" s="4">
        <v>2</v>
      </c>
      <c r="AB30" s="4">
        <v>2</v>
      </c>
      <c r="AC30" s="4">
        <v>2</v>
      </c>
      <c r="AD30" s="4">
        <v>2</v>
      </c>
      <c r="AE30" s="4">
        <v>2</v>
      </c>
      <c r="AF30" s="4">
        <v>2</v>
      </c>
      <c r="AG30" s="4">
        <v>2</v>
      </c>
      <c r="AH30" s="4">
        <v>2</v>
      </c>
      <c r="AJ30" s="139">
        <f t="shared" si="2"/>
        <v>2</v>
      </c>
      <c r="AK30" s="139">
        <f t="shared" si="5"/>
        <v>0</v>
      </c>
      <c r="AL30" s="139">
        <f t="shared" si="6"/>
        <v>0</v>
      </c>
      <c r="AM30" s="139">
        <f t="shared" si="7"/>
        <v>0</v>
      </c>
      <c r="AN30" s="139">
        <f t="shared" si="8"/>
        <v>0</v>
      </c>
      <c r="AO30" s="139">
        <f t="shared" si="9"/>
        <v>0</v>
      </c>
      <c r="AP30" s="139">
        <f t="shared" si="10"/>
        <v>0</v>
      </c>
      <c r="AQ30" s="139">
        <f t="shared" si="11"/>
        <v>0</v>
      </c>
      <c r="AR30" s="139">
        <f t="shared" si="12"/>
        <v>0</v>
      </c>
      <c r="AS30" s="139">
        <f t="shared" si="13"/>
        <v>0</v>
      </c>
      <c r="AT30" s="139">
        <f t="shared" si="14"/>
        <v>0</v>
      </c>
      <c r="AU30" s="139">
        <f t="shared" si="15"/>
        <v>0</v>
      </c>
      <c r="AV30" s="139">
        <f t="shared" si="16"/>
        <v>0</v>
      </c>
      <c r="AW30" s="139">
        <f t="shared" si="17"/>
        <v>0</v>
      </c>
      <c r="AX30" s="139">
        <f t="shared" si="18"/>
        <v>0</v>
      </c>
      <c r="AY30" s="139">
        <f t="shared" si="19"/>
        <v>0</v>
      </c>
      <c r="AZ30" s="139">
        <f t="shared" si="20"/>
        <v>0</v>
      </c>
      <c r="BA30" s="139">
        <f t="shared" si="21"/>
        <v>0</v>
      </c>
      <c r="BB30" s="139">
        <f t="shared" si="22"/>
        <v>0</v>
      </c>
      <c r="BC30" s="139">
        <f t="shared" si="23"/>
        <v>0</v>
      </c>
      <c r="BD30" s="139">
        <f t="shared" si="24"/>
        <v>0</v>
      </c>
      <c r="BE30" s="139">
        <f t="shared" si="25"/>
        <v>0</v>
      </c>
      <c r="BF30" s="139">
        <f t="shared" si="26"/>
        <v>0</v>
      </c>
      <c r="BG30" s="139">
        <f t="shared" si="27"/>
        <v>0</v>
      </c>
      <c r="BH30" s="139">
        <f t="shared" si="28"/>
        <v>0</v>
      </c>
      <c r="BI30" s="139">
        <f t="shared" si="29"/>
        <v>0</v>
      </c>
      <c r="BJ30" s="139">
        <f t="shared" si="30"/>
        <v>0</v>
      </c>
      <c r="BK30" s="139">
        <f t="shared" si="31"/>
        <v>0</v>
      </c>
      <c r="BL30" s="139">
        <f t="shared" si="32"/>
        <v>0</v>
      </c>
      <c r="BM30" s="139">
        <f t="shared" si="33"/>
        <v>0</v>
      </c>
      <c r="BO30" s="139">
        <f t="shared" ca="1" si="34"/>
        <v>0</v>
      </c>
      <c r="BP30" s="139">
        <f t="shared" ca="1" si="35"/>
        <v>0</v>
      </c>
      <c r="BQ30" s="139">
        <f t="shared" ca="1" si="36"/>
        <v>0</v>
      </c>
      <c r="BR30" s="139">
        <f t="shared" ca="1" si="37"/>
        <v>0</v>
      </c>
      <c r="BS30" s="139">
        <f t="shared" ca="1" si="38"/>
        <v>0</v>
      </c>
      <c r="BT30" s="139">
        <f t="shared" ca="1" si="39"/>
        <v>0</v>
      </c>
      <c r="BU30" s="139">
        <f t="shared" ca="1" si="40"/>
        <v>0</v>
      </c>
      <c r="BV30" s="139">
        <f t="shared" ca="1" si="41"/>
        <v>0</v>
      </c>
      <c r="BW30" s="139">
        <f t="shared" ca="1" si="42"/>
        <v>0</v>
      </c>
      <c r="BX30" s="139">
        <f t="shared" ca="1" si="43"/>
        <v>0</v>
      </c>
      <c r="BY30" s="139">
        <f t="shared" ca="1" si="44"/>
        <v>2</v>
      </c>
      <c r="BZ30" s="139">
        <f t="shared" ca="1" si="45"/>
        <v>0</v>
      </c>
      <c r="CA30" s="139">
        <f t="shared" ca="1" si="46"/>
        <v>0</v>
      </c>
      <c r="CB30" s="139">
        <f t="shared" ca="1" si="47"/>
        <v>0</v>
      </c>
      <c r="CC30" s="139">
        <f t="shared" ca="1" si="48"/>
        <v>0</v>
      </c>
      <c r="CD30" s="139">
        <f t="shared" ca="1" si="49"/>
        <v>0</v>
      </c>
      <c r="CE30" s="139">
        <f t="shared" ca="1" si="50"/>
        <v>0</v>
      </c>
      <c r="CF30" s="139">
        <f t="shared" ca="1" si="51"/>
        <v>0</v>
      </c>
      <c r="CG30" s="139">
        <f t="shared" ca="1" si="52"/>
        <v>0</v>
      </c>
      <c r="CH30" s="139">
        <f t="shared" ca="1" si="53"/>
        <v>0</v>
      </c>
      <c r="CI30" s="139">
        <f t="shared" ca="1" si="54"/>
        <v>2</v>
      </c>
      <c r="CJ30" s="139">
        <f t="shared" ca="1" si="55"/>
        <v>0</v>
      </c>
      <c r="CK30" s="139">
        <f t="shared" ca="1" si="56"/>
        <v>0</v>
      </c>
      <c r="CL30" s="139">
        <f t="shared" ca="1" si="57"/>
        <v>0</v>
      </c>
      <c r="CM30" s="139">
        <f t="shared" ca="1" si="58"/>
        <v>0</v>
      </c>
      <c r="CN30" s="139">
        <f t="shared" ca="1" si="59"/>
        <v>0</v>
      </c>
      <c r="CO30" s="139">
        <f t="shared" ca="1" si="60"/>
        <v>0</v>
      </c>
      <c r="CP30" s="139">
        <f t="shared" ca="1" si="61"/>
        <v>0</v>
      </c>
      <c r="CQ30" s="139">
        <f t="shared" ca="1" si="62"/>
        <v>0</v>
      </c>
      <c r="CR30" s="139">
        <f t="shared" ca="1" si="63"/>
        <v>0</v>
      </c>
    </row>
    <row r="31" spans="2:96" ht="15" customHeight="1" x14ac:dyDescent="0.3">
      <c r="B31" s="2" t="s">
        <v>82</v>
      </c>
      <c r="C31" s="3" t="s">
        <v>56</v>
      </c>
      <c r="D31" s="6">
        <v>4</v>
      </c>
      <c r="E31" s="4">
        <f>'[1]CRONO MO + SIST.'!$E$130-E41-E69</f>
        <v>91.4</v>
      </c>
      <c r="F31" s="4">
        <f>'[1]CRONO MO + SIST.'!$E$130-F41-F69</f>
        <v>91.4</v>
      </c>
      <c r="G31" s="4">
        <f>'[1]CRONO MO + SIST.'!$E$130-G41-G69</f>
        <v>91.4</v>
      </c>
      <c r="H31" s="4">
        <f>'[1]CRONO MO + SIST.'!$E$130-H41-H69</f>
        <v>91.4</v>
      </c>
      <c r="I31" s="4">
        <f>'[1]CRONO MO + SIST.'!$E$130-I41-I69</f>
        <v>91.4</v>
      </c>
      <c r="J31" s="4">
        <f>'[1]CRONO MO + SIST.'!$E$130-J41-J69</f>
        <v>91.4</v>
      </c>
      <c r="K31" s="4">
        <f>'[1]CRONO MO + SIST.'!$E$130-K41-K69</f>
        <v>91.4</v>
      </c>
      <c r="L31" s="4">
        <f>'[1]CRONO MO + SIST.'!$E$130-L41-L69</f>
        <v>91.4</v>
      </c>
      <c r="M31" s="4">
        <f>'[1]CRONO MO + SIST.'!$E$130-M41-M69</f>
        <v>91.4</v>
      </c>
      <c r="N31" s="4">
        <f>'[1]CRONO MO + SIST.'!$E$130-N41-N69</f>
        <v>91.4</v>
      </c>
      <c r="O31" s="4">
        <f>'[1]CRONO MO + SIST.'!$E$130-O41-O69</f>
        <v>91.4</v>
      </c>
      <c r="P31" s="4">
        <f>'[1]CRONO MO + SIST.'!$E$130-P41-P69</f>
        <v>91.4</v>
      </c>
      <c r="Q31" s="4">
        <f>'[1]CRONO MO + SIST.'!$E$130-Q41-Q69</f>
        <v>91.4</v>
      </c>
      <c r="R31" s="4">
        <f>'[1]CRONO MO + SIST.'!$E$130-R41-R69</f>
        <v>91.4</v>
      </c>
      <c r="S31" s="4">
        <f>'[1]CRONO MO + SIST.'!$E$130-S41-S69</f>
        <v>91.4</v>
      </c>
      <c r="T31" s="4">
        <f>'[1]CRONO MO + SIST.'!$E$130-T41-T69</f>
        <v>91.4</v>
      </c>
      <c r="U31" s="4">
        <f>'[1]CRONO MO + SIST.'!$E$130-U41-U69</f>
        <v>91.4</v>
      </c>
      <c r="V31" s="4">
        <f>'[1]CRONO MO + SIST.'!$E$130-V41-V69</f>
        <v>91.4</v>
      </c>
      <c r="W31" s="4">
        <f>'[1]CRONO MO + SIST.'!$E$130-W41-W69</f>
        <v>91.4</v>
      </c>
      <c r="X31" s="4">
        <f>'[1]CRONO MO + SIST.'!$E$130-X41-X69</f>
        <v>91.4</v>
      </c>
      <c r="Y31" s="4">
        <f>'[1]CRONO MO + SIST.'!$E$130-Y41-Y69</f>
        <v>91.4</v>
      </c>
      <c r="Z31" s="4">
        <f>'[1]CRONO MO + SIST.'!$E$130-Z41-Z69</f>
        <v>91.4</v>
      </c>
      <c r="AA31" s="4">
        <f>'[1]CRONO MO + SIST.'!$E$130-AA41-AA69</f>
        <v>91.4</v>
      </c>
      <c r="AB31" s="4">
        <f>'[1]CRONO MO + SIST.'!$E$130-AB41-AB69</f>
        <v>91.4</v>
      </c>
      <c r="AC31" s="4">
        <f>'[1]CRONO MO + SIST.'!$E$130-AC41-AC69</f>
        <v>91.4</v>
      </c>
      <c r="AD31" s="4">
        <f>'[1]CRONO MO + SIST.'!$E$130-AD41-AD69</f>
        <v>91.4</v>
      </c>
      <c r="AE31" s="4">
        <f>'[1]CRONO MO + SIST.'!$E$130-AE41-AE69</f>
        <v>91.4</v>
      </c>
      <c r="AF31" s="4">
        <f>'[1]CRONO MO + SIST.'!$E$130-AF41-AF69</f>
        <v>91.4</v>
      </c>
      <c r="AG31" s="4">
        <f>'[1]CRONO MO + SIST.'!$E$130-AG41-AG69</f>
        <v>91.4</v>
      </c>
      <c r="AH31" s="4">
        <f>'[1]CRONO MO + SIST.'!$E$130-AH41-AH69</f>
        <v>91.4</v>
      </c>
      <c r="AJ31" s="139">
        <f t="shared" si="2"/>
        <v>91.4</v>
      </c>
      <c r="AK31" s="139">
        <f t="shared" si="5"/>
        <v>0</v>
      </c>
      <c r="AL31" s="139">
        <f t="shared" si="6"/>
        <v>0</v>
      </c>
      <c r="AM31" s="139">
        <f t="shared" si="7"/>
        <v>0</v>
      </c>
      <c r="AN31" s="139">
        <f t="shared" si="8"/>
        <v>0</v>
      </c>
      <c r="AO31" s="139">
        <f t="shared" si="9"/>
        <v>0</v>
      </c>
      <c r="AP31" s="139">
        <f t="shared" si="10"/>
        <v>0</v>
      </c>
      <c r="AQ31" s="139">
        <f t="shared" si="11"/>
        <v>0</v>
      </c>
      <c r="AR31" s="139">
        <f t="shared" si="12"/>
        <v>0</v>
      </c>
      <c r="AS31" s="139">
        <f t="shared" si="13"/>
        <v>0</v>
      </c>
      <c r="AT31" s="139">
        <f t="shared" si="14"/>
        <v>0</v>
      </c>
      <c r="AU31" s="139">
        <f t="shared" si="15"/>
        <v>0</v>
      </c>
      <c r="AV31" s="139">
        <f t="shared" si="16"/>
        <v>0</v>
      </c>
      <c r="AW31" s="139">
        <f t="shared" si="17"/>
        <v>0</v>
      </c>
      <c r="AX31" s="139">
        <f t="shared" si="18"/>
        <v>0</v>
      </c>
      <c r="AY31" s="139">
        <f t="shared" si="19"/>
        <v>0</v>
      </c>
      <c r="AZ31" s="139">
        <f t="shared" si="20"/>
        <v>0</v>
      </c>
      <c r="BA31" s="139">
        <f t="shared" si="21"/>
        <v>0</v>
      </c>
      <c r="BB31" s="139">
        <f t="shared" si="22"/>
        <v>0</v>
      </c>
      <c r="BC31" s="139">
        <f t="shared" si="23"/>
        <v>0</v>
      </c>
      <c r="BD31" s="139">
        <f t="shared" si="24"/>
        <v>0</v>
      </c>
      <c r="BE31" s="139">
        <f t="shared" si="25"/>
        <v>0</v>
      </c>
      <c r="BF31" s="139">
        <f t="shared" si="26"/>
        <v>0</v>
      </c>
      <c r="BG31" s="139">
        <f t="shared" si="27"/>
        <v>0</v>
      </c>
      <c r="BH31" s="139">
        <f t="shared" si="28"/>
        <v>0</v>
      </c>
      <c r="BI31" s="139">
        <f t="shared" si="29"/>
        <v>0</v>
      </c>
      <c r="BJ31" s="139">
        <f t="shared" si="30"/>
        <v>0</v>
      </c>
      <c r="BK31" s="139">
        <f t="shared" si="31"/>
        <v>0</v>
      </c>
      <c r="BL31" s="139">
        <f t="shared" si="32"/>
        <v>0</v>
      </c>
      <c r="BM31" s="139">
        <f t="shared" si="33"/>
        <v>0</v>
      </c>
      <c r="BO31" s="139">
        <f t="shared" ca="1" si="34"/>
        <v>0</v>
      </c>
      <c r="BP31" s="139">
        <f t="shared" ca="1" si="35"/>
        <v>0</v>
      </c>
      <c r="BQ31" s="139">
        <f t="shared" ca="1" si="36"/>
        <v>0</v>
      </c>
      <c r="BR31" s="139">
        <f t="shared" ca="1" si="37"/>
        <v>0</v>
      </c>
      <c r="BS31" s="139">
        <f t="shared" ca="1" si="38"/>
        <v>91.4</v>
      </c>
      <c r="BT31" s="139">
        <f t="shared" ca="1" si="39"/>
        <v>0</v>
      </c>
      <c r="BU31" s="139">
        <f t="shared" ca="1" si="40"/>
        <v>0</v>
      </c>
      <c r="BV31" s="139">
        <f t="shared" ca="1" si="41"/>
        <v>0</v>
      </c>
      <c r="BW31" s="139">
        <f t="shared" ca="1" si="42"/>
        <v>91.4</v>
      </c>
      <c r="BX31" s="139">
        <f t="shared" ca="1" si="43"/>
        <v>0</v>
      </c>
      <c r="BY31" s="139">
        <f t="shared" ca="1" si="44"/>
        <v>0</v>
      </c>
      <c r="BZ31" s="139">
        <f t="shared" ca="1" si="45"/>
        <v>0</v>
      </c>
      <c r="CA31" s="139">
        <f t="shared" ca="1" si="46"/>
        <v>91.4</v>
      </c>
      <c r="CB31" s="139">
        <f t="shared" ca="1" si="47"/>
        <v>0</v>
      </c>
      <c r="CC31" s="139">
        <f t="shared" ca="1" si="48"/>
        <v>0</v>
      </c>
      <c r="CD31" s="139">
        <f t="shared" ca="1" si="49"/>
        <v>0</v>
      </c>
      <c r="CE31" s="139">
        <f t="shared" ca="1" si="50"/>
        <v>91.4</v>
      </c>
      <c r="CF31" s="139">
        <f t="shared" ca="1" si="51"/>
        <v>0</v>
      </c>
      <c r="CG31" s="139">
        <f t="shared" ca="1" si="52"/>
        <v>0</v>
      </c>
      <c r="CH31" s="139">
        <f t="shared" ca="1" si="53"/>
        <v>0</v>
      </c>
      <c r="CI31" s="139">
        <f t="shared" ca="1" si="54"/>
        <v>91.4</v>
      </c>
      <c r="CJ31" s="139">
        <f t="shared" ca="1" si="55"/>
        <v>0</v>
      </c>
      <c r="CK31" s="139">
        <f t="shared" ca="1" si="56"/>
        <v>0</v>
      </c>
      <c r="CL31" s="139">
        <f t="shared" ca="1" si="57"/>
        <v>0</v>
      </c>
      <c r="CM31" s="139">
        <f t="shared" ca="1" si="58"/>
        <v>91.4</v>
      </c>
      <c r="CN31" s="139">
        <f t="shared" ca="1" si="59"/>
        <v>0</v>
      </c>
      <c r="CO31" s="139">
        <f t="shared" ca="1" si="60"/>
        <v>0</v>
      </c>
      <c r="CP31" s="139">
        <f t="shared" ca="1" si="61"/>
        <v>0</v>
      </c>
      <c r="CQ31" s="139">
        <f t="shared" ca="1" si="62"/>
        <v>91.4</v>
      </c>
      <c r="CR31" s="139">
        <f t="shared" ca="1" si="63"/>
        <v>0</v>
      </c>
    </row>
    <row r="32" spans="2:96" ht="15" customHeight="1" x14ac:dyDescent="0.3">
      <c r="B32" s="2" t="s">
        <v>83</v>
      </c>
      <c r="C32" s="3" t="s">
        <v>57</v>
      </c>
      <c r="D32" s="6">
        <v>4</v>
      </c>
      <c r="E32" s="4">
        <f>ROUND(E31*0.1,0)</f>
        <v>9</v>
      </c>
      <c r="F32" s="4">
        <f t="shared" ref="F32:AH32" si="64">ROUND(F31*0.1,0)</f>
        <v>9</v>
      </c>
      <c r="G32" s="4">
        <f t="shared" si="64"/>
        <v>9</v>
      </c>
      <c r="H32" s="4">
        <f t="shared" si="64"/>
        <v>9</v>
      </c>
      <c r="I32" s="4">
        <f t="shared" si="64"/>
        <v>9</v>
      </c>
      <c r="J32" s="4">
        <f t="shared" si="64"/>
        <v>9</v>
      </c>
      <c r="K32" s="4">
        <f t="shared" si="64"/>
        <v>9</v>
      </c>
      <c r="L32" s="4">
        <f t="shared" si="64"/>
        <v>9</v>
      </c>
      <c r="M32" s="4">
        <f t="shared" si="64"/>
        <v>9</v>
      </c>
      <c r="N32" s="4">
        <f t="shared" si="64"/>
        <v>9</v>
      </c>
      <c r="O32" s="4">
        <f t="shared" si="64"/>
        <v>9</v>
      </c>
      <c r="P32" s="4">
        <f t="shared" si="64"/>
        <v>9</v>
      </c>
      <c r="Q32" s="4">
        <f t="shared" si="64"/>
        <v>9</v>
      </c>
      <c r="R32" s="4">
        <f t="shared" si="64"/>
        <v>9</v>
      </c>
      <c r="S32" s="4">
        <f t="shared" si="64"/>
        <v>9</v>
      </c>
      <c r="T32" s="4">
        <f t="shared" si="64"/>
        <v>9</v>
      </c>
      <c r="U32" s="4">
        <f t="shared" si="64"/>
        <v>9</v>
      </c>
      <c r="V32" s="4">
        <f t="shared" si="64"/>
        <v>9</v>
      </c>
      <c r="W32" s="4">
        <f t="shared" si="64"/>
        <v>9</v>
      </c>
      <c r="X32" s="4">
        <f t="shared" si="64"/>
        <v>9</v>
      </c>
      <c r="Y32" s="4">
        <f t="shared" si="64"/>
        <v>9</v>
      </c>
      <c r="Z32" s="4">
        <f t="shared" si="64"/>
        <v>9</v>
      </c>
      <c r="AA32" s="4">
        <f t="shared" si="64"/>
        <v>9</v>
      </c>
      <c r="AB32" s="4">
        <f t="shared" si="64"/>
        <v>9</v>
      </c>
      <c r="AC32" s="4">
        <f t="shared" si="64"/>
        <v>9</v>
      </c>
      <c r="AD32" s="4">
        <f t="shared" si="64"/>
        <v>9</v>
      </c>
      <c r="AE32" s="4">
        <f t="shared" si="64"/>
        <v>9</v>
      </c>
      <c r="AF32" s="4">
        <f t="shared" si="64"/>
        <v>9</v>
      </c>
      <c r="AG32" s="4">
        <f t="shared" si="64"/>
        <v>9</v>
      </c>
      <c r="AH32" s="4">
        <f t="shared" si="64"/>
        <v>9</v>
      </c>
      <c r="AJ32" s="139">
        <f t="shared" si="2"/>
        <v>9</v>
      </c>
      <c r="AK32" s="139">
        <f t="shared" si="5"/>
        <v>0</v>
      </c>
      <c r="AL32" s="139">
        <f t="shared" si="6"/>
        <v>0</v>
      </c>
      <c r="AM32" s="139">
        <f t="shared" si="7"/>
        <v>0</v>
      </c>
      <c r="AN32" s="139">
        <f t="shared" si="8"/>
        <v>0</v>
      </c>
      <c r="AO32" s="139">
        <f t="shared" si="9"/>
        <v>0</v>
      </c>
      <c r="AP32" s="139">
        <f t="shared" si="10"/>
        <v>0</v>
      </c>
      <c r="AQ32" s="139">
        <f t="shared" si="11"/>
        <v>0</v>
      </c>
      <c r="AR32" s="139">
        <f t="shared" si="12"/>
        <v>0</v>
      </c>
      <c r="AS32" s="139">
        <f t="shared" si="13"/>
        <v>0</v>
      </c>
      <c r="AT32" s="139">
        <f t="shared" si="14"/>
        <v>0</v>
      </c>
      <c r="AU32" s="139">
        <f t="shared" si="15"/>
        <v>0</v>
      </c>
      <c r="AV32" s="139">
        <f t="shared" si="16"/>
        <v>0</v>
      </c>
      <c r="AW32" s="139">
        <f t="shared" si="17"/>
        <v>0</v>
      </c>
      <c r="AX32" s="139">
        <f t="shared" si="18"/>
        <v>0</v>
      </c>
      <c r="AY32" s="139">
        <f t="shared" si="19"/>
        <v>0</v>
      </c>
      <c r="AZ32" s="139">
        <f t="shared" si="20"/>
        <v>0</v>
      </c>
      <c r="BA32" s="139">
        <f t="shared" si="21"/>
        <v>0</v>
      </c>
      <c r="BB32" s="139">
        <f t="shared" si="22"/>
        <v>0</v>
      </c>
      <c r="BC32" s="139">
        <f t="shared" si="23"/>
        <v>0</v>
      </c>
      <c r="BD32" s="139">
        <f t="shared" si="24"/>
        <v>0</v>
      </c>
      <c r="BE32" s="139">
        <f t="shared" si="25"/>
        <v>0</v>
      </c>
      <c r="BF32" s="139">
        <f t="shared" si="26"/>
        <v>0</v>
      </c>
      <c r="BG32" s="139">
        <f t="shared" si="27"/>
        <v>0</v>
      </c>
      <c r="BH32" s="139">
        <f t="shared" si="28"/>
        <v>0</v>
      </c>
      <c r="BI32" s="139">
        <f t="shared" si="29"/>
        <v>0</v>
      </c>
      <c r="BJ32" s="139">
        <f t="shared" si="30"/>
        <v>0</v>
      </c>
      <c r="BK32" s="139">
        <f t="shared" si="31"/>
        <v>0</v>
      </c>
      <c r="BL32" s="139">
        <f t="shared" si="32"/>
        <v>0</v>
      </c>
      <c r="BM32" s="139">
        <f t="shared" si="33"/>
        <v>0</v>
      </c>
      <c r="BO32" s="139">
        <f t="shared" ca="1" si="34"/>
        <v>0</v>
      </c>
      <c r="BP32" s="139">
        <f t="shared" ca="1" si="35"/>
        <v>0</v>
      </c>
      <c r="BQ32" s="139">
        <f t="shared" ca="1" si="36"/>
        <v>0</v>
      </c>
      <c r="BR32" s="139">
        <f t="shared" ca="1" si="37"/>
        <v>0</v>
      </c>
      <c r="BS32" s="139">
        <f t="shared" ca="1" si="38"/>
        <v>9</v>
      </c>
      <c r="BT32" s="139">
        <f t="shared" ca="1" si="39"/>
        <v>0</v>
      </c>
      <c r="BU32" s="139">
        <f t="shared" ca="1" si="40"/>
        <v>0</v>
      </c>
      <c r="BV32" s="139">
        <f t="shared" ca="1" si="41"/>
        <v>0</v>
      </c>
      <c r="BW32" s="139">
        <f t="shared" ca="1" si="42"/>
        <v>9</v>
      </c>
      <c r="BX32" s="139">
        <f t="shared" ca="1" si="43"/>
        <v>0</v>
      </c>
      <c r="BY32" s="139">
        <f t="shared" ca="1" si="44"/>
        <v>0</v>
      </c>
      <c r="BZ32" s="139">
        <f t="shared" ca="1" si="45"/>
        <v>0</v>
      </c>
      <c r="CA32" s="139">
        <f t="shared" ca="1" si="46"/>
        <v>9</v>
      </c>
      <c r="CB32" s="139">
        <f t="shared" ca="1" si="47"/>
        <v>0</v>
      </c>
      <c r="CC32" s="139">
        <f t="shared" ca="1" si="48"/>
        <v>0</v>
      </c>
      <c r="CD32" s="139">
        <f t="shared" ca="1" si="49"/>
        <v>0</v>
      </c>
      <c r="CE32" s="139">
        <f t="shared" ca="1" si="50"/>
        <v>9</v>
      </c>
      <c r="CF32" s="139">
        <f t="shared" ca="1" si="51"/>
        <v>0</v>
      </c>
      <c r="CG32" s="139">
        <f t="shared" ca="1" si="52"/>
        <v>0</v>
      </c>
      <c r="CH32" s="139">
        <f t="shared" ca="1" si="53"/>
        <v>0</v>
      </c>
      <c r="CI32" s="139">
        <f t="shared" ca="1" si="54"/>
        <v>9</v>
      </c>
      <c r="CJ32" s="139">
        <f t="shared" ca="1" si="55"/>
        <v>0</v>
      </c>
      <c r="CK32" s="139">
        <f t="shared" ca="1" si="56"/>
        <v>0</v>
      </c>
      <c r="CL32" s="139">
        <f t="shared" ca="1" si="57"/>
        <v>0</v>
      </c>
      <c r="CM32" s="139">
        <f t="shared" ca="1" si="58"/>
        <v>9</v>
      </c>
      <c r="CN32" s="139">
        <f t="shared" ca="1" si="59"/>
        <v>0</v>
      </c>
      <c r="CO32" s="139">
        <f t="shared" ca="1" si="60"/>
        <v>0</v>
      </c>
      <c r="CP32" s="139">
        <f t="shared" ca="1" si="61"/>
        <v>0</v>
      </c>
      <c r="CQ32" s="139">
        <f t="shared" ca="1" si="62"/>
        <v>9</v>
      </c>
      <c r="CR32" s="139">
        <f t="shared" ca="1" si="63"/>
        <v>0</v>
      </c>
    </row>
    <row r="33" spans="2:96" ht="15" customHeight="1" x14ac:dyDescent="0.3">
      <c r="B33" s="2" t="s">
        <v>84</v>
      </c>
      <c r="C33" s="3" t="s">
        <v>58</v>
      </c>
      <c r="D33" s="6">
        <v>4</v>
      </c>
      <c r="E33" s="4">
        <f>ROUND(E31*0.1,0)</f>
        <v>9</v>
      </c>
      <c r="F33" s="4">
        <f t="shared" ref="F33:AH33" si="65">ROUND(F31*0.1,0)</f>
        <v>9</v>
      </c>
      <c r="G33" s="4">
        <f t="shared" si="65"/>
        <v>9</v>
      </c>
      <c r="H33" s="4">
        <f t="shared" si="65"/>
        <v>9</v>
      </c>
      <c r="I33" s="4">
        <f t="shared" si="65"/>
        <v>9</v>
      </c>
      <c r="J33" s="4">
        <f t="shared" si="65"/>
        <v>9</v>
      </c>
      <c r="K33" s="4">
        <f t="shared" si="65"/>
        <v>9</v>
      </c>
      <c r="L33" s="4">
        <f t="shared" si="65"/>
        <v>9</v>
      </c>
      <c r="M33" s="4">
        <f t="shared" si="65"/>
        <v>9</v>
      </c>
      <c r="N33" s="4">
        <f t="shared" si="65"/>
        <v>9</v>
      </c>
      <c r="O33" s="4">
        <f t="shared" si="65"/>
        <v>9</v>
      </c>
      <c r="P33" s="4">
        <f t="shared" si="65"/>
        <v>9</v>
      </c>
      <c r="Q33" s="4">
        <f t="shared" si="65"/>
        <v>9</v>
      </c>
      <c r="R33" s="4">
        <f t="shared" si="65"/>
        <v>9</v>
      </c>
      <c r="S33" s="4">
        <f t="shared" si="65"/>
        <v>9</v>
      </c>
      <c r="T33" s="4">
        <f t="shared" si="65"/>
        <v>9</v>
      </c>
      <c r="U33" s="4">
        <f t="shared" si="65"/>
        <v>9</v>
      </c>
      <c r="V33" s="4">
        <f t="shared" si="65"/>
        <v>9</v>
      </c>
      <c r="W33" s="4">
        <f t="shared" si="65"/>
        <v>9</v>
      </c>
      <c r="X33" s="4">
        <f t="shared" si="65"/>
        <v>9</v>
      </c>
      <c r="Y33" s="4">
        <f t="shared" si="65"/>
        <v>9</v>
      </c>
      <c r="Z33" s="4">
        <f t="shared" si="65"/>
        <v>9</v>
      </c>
      <c r="AA33" s="4">
        <f t="shared" si="65"/>
        <v>9</v>
      </c>
      <c r="AB33" s="4">
        <f t="shared" si="65"/>
        <v>9</v>
      </c>
      <c r="AC33" s="4">
        <f t="shared" si="65"/>
        <v>9</v>
      </c>
      <c r="AD33" s="4">
        <f t="shared" si="65"/>
        <v>9</v>
      </c>
      <c r="AE33" s="4">
        <f t="shared" si="65"/>
        <v>9</v>
      </c>
      <c r="AF33" s="4">
        <f t="shared" si="65"/>
        <v>9</v>
      </c>
      <c r="AG33" s="4">
        <f t="shared" si="65"/>
        <v>9</v>
      </c>
      <c r="AH33" s="4">
        <f t="shared" si="65"/>
        <v>9</v>
      </c>
      <c r="AJ33" s="139">
        <f t="shared" si="2"/>
        <v>9</v>
      </c>
      <c r="AK33" s="139">
        <f t="shared" si="5"/>
        <v>0</v>
      </c>
      <c r="AL33" s="139">
        <f t="shared" si="6"/>
        <v>0</v>
      </c>
      <c r="AM33" s="139">
        <f t="shared" si="7"/>
        <v>0</v>
      </c>
      <c r="AN33" s="139">
        <f t="shared" si="8"/>
        <v>0</v>
      </c>
      <c r="AO33" s="139">
        <f t="shared" si="9"/>
        <v>0</v>
      </c>
      <c r="AP33" s="139">
        <f t="shared" si="10"/>
        <v>0</v>
      </c>
      <c r="AQ33" s="139">
        <f t="shared" si="11"/>
        <v>0</v>
      </c>
      <c r="AR33" s="139">
        <f t="shared" si="12"/>
        <v>0</v>
      </c>
      <c r="AS33" s="139">
        <f t="shared" si="13"/>
        <v>0</v>
      </c>
      <c r="AT33" s="139">
        <f t="shared" si="14"/>
        <v>0</v>
      </c>
      <c r="AU33" s="139">
        <f t="shared" si="15"/>
        <v>0</v>
      </c>
      <c r="AV33" s="139">
        <f t="shared" si="16"/>
        <v>0</v>
      </c>
      <c r="AW33" s="139">
        <f t="shared" si="17"/>
        <v>0</v>
      </c>
      <c r="AX33" s="139">
        <f t="shared" si="18"/>
        <v>0</v>
      </c>
      <c r="AY33" s="139">
        <f t="shared" si="19"/>
        <v>0</v>
      </c>
      <c r="AZ33" s="139">
        <f t="shared" si="20"/>
        <v>0</v>
      </c>
      <c r="BA33" s="139">
        <f t="shared" si="21"/>
        <v>0</v>
      </c>
      <c r="BB33" s="139">
        <f t="shared" si="22"/>
        <v>0</v>
      </c>
      <c r="BC33" s="139">
        <f t="shared" si="23"/>
        <v>0</v>
      </c>
      <c r="BD33" s="139">
        <f t="shared" si="24"/>
        <v>0</v>
      </c>
      <c r="BE33" s="139">
        <f t="shared" si="25"/>
        <v>0</v>
      </c>
      <c r="BF33" s="139">
        <f t="shared" si="26"/>
        <v>0</v>
      </c>
      <c r="BG33" s="139">
        <f t="shared" si="27"/>
        <v>0</v>
      </c>
      <c r="BH33" s="139">
        <f t="shared" si="28"/>
        <v>0</v>
      </c>
      <c r="BI33" s="139">
        <f t="shared" si="29"/>
        <v>0</v>
      </c>
      <c r="BJ33" s="139">
        <f t="shared" si="30"/>
        <v>0</v>
      </c>
      <c r="BK33" s="139">
        <f t="shared" si="31"/>
        <v>0</v>
      </c>
      <c r="BL33" s="139">
        <f t="shared" si="32"/>
        <v>0</v>
      </c>
      <c r="BM33" s="139">
        <f t="shared" si="33"/>
        <v>0</v>
      </c>
      <c r="BO33" s="139">
        <f t="shared" ca="1" si="34"/>
        <v>0</v>
      </c>
      <c r="BP33" s="139">
        <f t="shared" ca="1" si="35"/>
        <v>0</v>
      </c>
      <c r="BQ33" s="139">
        <f t="shared" ca="1" si="36"/>
        <v>0</v>
      </c>
      <c r="BR33" s="139">
        <f t="shared" ca="1" si="37"/>
        <v>0</v>
      </c>
      <c r="BS33" s="139">
        <f t="shared" ca="1" si="38"/>
        <v>9</v>
      </c>
      <c r="BT33" s="139">
        <f t="shared" ca="1" si="39"/>
        <v>0</v>
      </c>
      <c r="BU33" s="139">
        <f t="shared" ca="1" si="40"/>
        <v>0</v>
      </c>
      <c r="BV33" s="139">
        <f t="shared" ca="1" si="41"/>
        <v>0</v>
      </c>
      <c r="BW33" s="139">
        <f t="shared" ca="1" si="42"/>
        <v>9</v>
      </c>
      <c r="BX33" s="139">
        <f t="shared" ca="1" si="43"/>
        <v>0</v>
      </c>
      <c r="BY33" s="139">
        <f t="shared" ca="1" si="44"/>
        <v>0</v>
      </c>
      <c r="BZ33" s="139">
        <f t="shared" ca="1" si="45"/>
        <v>0</v>
      </c>
      <c r="CA33" s="139">
        <f t="shared" ca="1" si="46"/>
        <v>9</v>
      </c>
      <c r="CB33" s="139">
        <f t="shared" ca="1" si="47"/>
        <v>0</v>
      </c>
      <c r="CC33" s="139">
        <f t="shared" ca="1" si="48"/>
        <v>0</v>
      </c>
      <c r="CD33" s="139">
        <f t="shared" ca="1" si="49"/>
        <v>0</v>
      </c>
      <c r="CE33" s="139">
        <f t="shared" ca="1" si="50"/>
        <v>9</v>
      </c>
      <c r="CF33" s="139">
        <f t="shared" ca="1" si="51"/>
        <v>0</v>
      </c>
      <c r="CG33" s="139">
        <f t="shared" ca="1" si="52"/>
        <v>0</v>
      </c>
      <c r="CH33" s="139">
        <f t="shared" ca="1" si="53"/>
        <v>0</v>
      </c>
      <c r="CI33" s="139">
        <f t="shared" ca="1" si="54"/>
        <v>9</v>
      </c>
      <c r="CJ33" s="139">
        <f t="shared" ca="1" si="55"/>
        <v>0</v>
      </c>
      <c r="CK33" s="139">
        <f t="shared" ca="1" si="56"/>
        <v>0</v>
      </c>
      <c r="CL33" s="139">
        <f t="shared" ca="1" si="57"/>
        <v>0</v>
      </c>
      <c r="CM33" s="139">
        <f t="shared" ca="1" si="58"/>
        <v>9</v>
      </c>
      <c r="CN33" s="139">
        <f t="shared" ca="1" si="59"/>
        <v>0</v>
      </c>
      <c r="CO33" s="139">
        <f t="shared" ca="1" si="60"/>
        <v>0</v>
      </c>
      <c r="CP33" s="139">
        <f t="shared" ca="1" si="61"/>
        <v>0</v>
      </c>
      <c r="CQ33" s="139">
        <f t="shared" ca="1" si="62"/>
        <v>9</v>
      </c>
      <c r="CR33" s="139">
        <f t="shared" ca="1" si="63"/>
        <v>0</v>
      </c>
    </row>
    <row r="34" spans="2:96" ht="15" customHeight="1" x14ac:dyDescent="0.3">
      <c r="B34" s="98" t="s">
        <v>86</v>
      </c>
      <c r="C34" s="112" t="s">
        <v>59</v>
      </c>
      <c r="D34" s="113"/>
      <c r="E34" s="108"/>
      <c r="F34" s="109"/>
      <c r="G34" s="109"/>
      <c r="H34" s="109"/>
      <c r="I34" s="109"/>
      <c r="J34" s="109"/>
      <c r="K34" s="109"/>
      <c r="L34" s="109"/>
      <c r="M34" s="109"/>
      <c r="N34" s="109"/>
      <c r="O34" s="109"/>
      <c r="P34" s="109"/>
      <c r="Q34" s="109"/>
      <c r="R34" s="109"/>
      <c r="S34" s="109"/>
      <c r="T34" s="109"/>
      <c r="U34" s="109"/>
      <c r="V34" s="109"/>
      <c r="W34" s="109"/>
      <c r="X34" s="109"/>
      <c r="Y34" s="109"/>
      <c r="Z34" s="109"/>
      <c r="AA34" s="109"/>
      <c r="AB34" s="109"/>
      <c r="AC34" s="109"/>
      <c r="AD34" s="109"/>
      <c r="AE34" s="109"/>
      <c r="AF34" s="109"/>
      <c r="AG34" s="109"/>
      <c r="AH34" s="110"/>
      <c r="AJ34" s="137"/>
      <c r="AK34" s="138"/>
      <c r="AL34" s="138"/>
      <c r="AM34" s="138"/>
      <c r="AN34" s="138"/>
      <c r="AO34" s="138"/>
      <c r="AP34" s="138"/>
      <c r="AQ34" s="138"/>
      <c r="AR34" s="138"/>
      <c r="AS34" s="138"/>
      <c r="AT34" s="138"/>
      <c r="AU34" s="138"/>
      <c r="AV34" s="138"/>
      <c r="AW34" s="138"/>
      <c r="AX34" s="138"/>
      <c r="AY34" s="138"/>
      <c r="AZ34" s="138"/>
      <c r="BA34" s="138"/>
      <c r="BB34" s="138"/>
      <c r="BC34" s="138"/>
      <c r="BD34" s="138"/>
      <c r="BE34" s="138"/>
      <c r="BF34" s="138"/>
      <c r="BG34" s="138"/>
      <c r="BH34" s="138"/>
      <c r="BI34" s="138"/>
      <c r="BJ34" s="138"/>
      <c r="BK34" s="138"/>
      <c r="BL34" s="138"/>
      <c r="BM34" s="111"/>
      <c r="BO34" s="137"/>
      <c r="BP34" s="138"/>
      <c r="BQ34" s="138"/>
      <c r="BR34" s="138"/>
      <c r="BS34" s="138"/>
      <c r="BT34" s="138"/>
      <c r="BU34" s="138"/>
      <c r="BV34" s="138"/>
      <c r="BW34" s="138"/>
      <c r="BX34" s="138"/>
      <c r="BY34" s="138"/>
      <c r="BZ34" s="138"/>
      <c r="CA34" s="138"/>
      <c r="CB34" s="138"/>
      <c r="CC34" s="138"/>
      <c r="CD34" s="138"/>
      <c r="CE34" s="138"/>
      <c r="CF34" s="138"/>
      <c r="CG34" s="138"/>
      <c r="CH34" s="138"/>
      <c r="CI34" s="138"/>
      <c r="CJ34" s="138"/>
      <c r="CK34" s="138"/>
      <c r="CL34" s="138"/>
      <c r="CM34" s="138"/>
      <c r="CN34" s="138"/>
      <c r="CO34" s="138"/>
      <c r="CP34" s="138"/>
      <c r="CQ34" s="138"/>
      <c r="CR34" s="111"/>
    </row>
    <row r="35" spans="2:96" ht="15" customHeight="1" x14ac:dyDescent="0.3">
      <c r="B35" s="98" t="s">
        <v>87</v>
      </c>
      <c r="C35" s="99" t="s">
        <v>49</v>
      </c>
      <c r="D35" s="113"/>
      <c r="E35" s="108"/>
      <c r="F35" s="109"/>
      <c r="G35" s="109"/>
      <c r="H35" s="109"/>
      <c r="I35" s="109"/>
      <c r="J35" s="109"/>
      <c r="K35" s="109"/>
      <c r="L35" s="109"/>
      <c r="M35" s="109"/>
      <c r="N35" s="109"/>
      <c r="O35" s="109"/>
      <c r="P35" s="109"/>
      <c r="Q35" s="109"/>
      <c r="R35" s="109"/>
      <c r="S35" s="109"/>
      <c r="T35" s="109"/>
      <c r="U35" s="109"/>
      <c r="V35" s="109"/>
      <c r="W35" s="109"/>
      <c r="X35" s="109"/>
      <c r="Y35" s="109"/>
      <c r="Z35" s="109"/>
      <c r="AA35" s="109"/>
      <c r="AB35" s="109"/>
      <c r="AC35" s="109"/>
      <c r="AD35" s="109"/>
      <c r="AE35" s="109"/>
      <c r="AF35" s="109"/>
      <c r="AG35" s="109"/>
      <c r="AH35" s="110"/>
      <c r="AJ35" s="137"/>
      <c r="AK35" s="138"/>
      <c r="AL35" s="138"/>
      <c r="AM35" s="138"/>
      <c r="AN35" s="138"/>
      <c r="AO35" s="138"/>
      <c r="AP35" s="138"/>
      <c r="AQ35" s="138"/>
      <c r="AR35" s="138"/>
      <c r="AS35" s="138"/>
      <c r="AT35" s="138"/>
      <c r="AU35" s="138"/>
      <c r="AV35" s="138"/>
      <c r="AW35" s="138"/>
      <c r="AX35" s="138"/>
      <c r="AY35" s="138"/>
      <c r="AZ35" s="138"/>
      <c r="BA35" s="138"/>
      <c r="BB35" s="138"/>
      <c r="BC35" s="138"/>
      <c r="BD35" s="138"/>
      <c r="BE35" s="138"/>
      <c r="BF35" s="138"/>
      <c r="BG35" s="138"/>
      <c r="BH35" s="138"/>
      <c r="BI35" s="138"/>
      <c r="BJ35" s="138"/>
      <c r="BK35" s="138"/>
      <c r="BL35" s="138"/>
      <c r="BM35" s="111"/>
      <c r="BO35" s="137"/>
      <c r="BP35" s="138"/>
      <c r="BQ35" s="138"/>
      <c r="BR35" s="138"/>
      <c r="BS35" s="138"/>
      <c r="BT35" s="138"/>
      <c r="BU35" s="138"/>
      <c r="BV35" s="138"/>
      <c r="BW35" s="138"/>
      <c r="BX35" s="138"/>
      <c r="BY35" s="138"/>
      <c r="BZ35" s="138"/>
      <c r="CA35" s="138"/>
      <c r="CB35" s="138"/>
      <c r="CC35" s="138"/>
      <c r="CD35" s="138"/>
      <c r="CE35" s="138"/>
      <c r="CF35" s="138"/>
      <c r="CG35" s="138"/>
      <c r="CH35" s="138"/>
      <c r="CI35" s="138"/>
      <c r="CJ35" s="138"/>
      <c r="CK35" s="138"/>
      <c r="CL35" s="138"/>
      <c r="CM35" s="138"/>
      <c r="CN35" s="138"/>
      <c r="CO35" s="138"/>
      <c r="CP35" s="138"/>
      <c r="CQ35" s="138"/>
      <c r="CR35" s="111"/>
    </row>
    <row r="36" spans="2:96" ht="15" customHeight="1" x14ac:dyDescent="0.3">
      <c r="B36" s="2" t="s">
        <v>88</v>
      </c>
      <c r="C36" s="5" t="s">
        <v>60</v>
      </c>
      <c r="D36" s="6">
        <v>10</v>
      </c>
      <c r="E36" s="4">
        <v>1</v>
      </c>
      <c r="F36" s="4">
        <v>1</v>
      </c>
      <c r="G36" s="4">
        <v>1</v>
      </c>
      <c r="H36" s="4">
        <v>1</v>
      </c>
      <c r="I36" s="4">
        <v>1</v>
      </c>
      <c r="J36" s="4">
        <v>1</v>
      </c>
      <c r="K36" s="4">
        <v>1</v>
      </c>
      <c r="L36" s="4">
        <v>1</v>
      </c>
      <c r="M36" s="4">
        <v>1</v>
      </c>
      <c r="N36" s="4">
        <v>1</v>
      </c>
      <c r="O36" s="4">
        <v>1</v>
      </c>
      <c r="P36" s="4">
        <v>1</v>
      </c>
      <c r="Q36" s="4">
        <v>1</v>
      </c>
      <c r="R36" s="4">
        <v>1</v>
      </c>
      <c r="S36" s="4">
        <v>1</v>
      </c>
      <c r="T36" s="4">
        <v>1</v>
      </c>
      <c r="U36" s="4">
        <v>1</v>
      </c>
      <c r="V36" s="4">
        <v>1</v>
      </c>
      <c r="W36" s="4">
        <v>1</v>
      </c>
      <c r="X36" s="4">
        <v>1</v>
      </c>
      <c r="Y36" s="4">
        <v>1</v>
      </c>
      <c r="Z36" s="4">
        <v>1</v>
      </c>
      <c r="AA36" s="4">
        <v>1</v>
      </c>
      <c r="AB36" s="4">
        <v>1</v>
      </c>
      <c r="AC36" s="4">
        <v>1</v>
      </c>
      <c r="AD36" s="4">
        <v>1</v>
      </c>
      <c r="AE36" s="4">
        <v>1</v>
      </c>
      <c r="AF36" s="4">
        <v>1</v>
      </c>
      <c r="AG36" s="4">
        <v>1</v>
      </c>
      <c r="AH36" s="4">
        <v>1</v>
      </c>
      <c r="AJ36" s="139">
        <f t="shared" si="2"/>
        <v>1</v>
      </c>
      <c r="AK36" s="139">
        <f t="shared" ref="AK36:AK42" si="66">IF(F36&gt;E36,F36-E36,0)</f>
        <v>0</v>
      </c>
      <c r="AL36" s="139">
        <f t="shared" ref="AL36:AL42" si="67">IF(G36&gt;F36,G36-F36,0)</f>
        <v>0</v>
      </c>
      <c r="AM36" s="139">
        <f t="shared" ref="AM36:AM42" si="68">IF(H36&gt;G36,H36-G36,0)</f>
        <v>0</v>
      </c>
      <c r="AN36" s="139">
        <f t="shared" ref="AN36:AN42" si="69">IF(I36&gt;H36,I36-H36,0)</f>
        <v>0</v>
      </c>
      <c r="AO36" s="139">
        <f t="shared" ref="AO36:AO42" si="70">IF(J36&gt;I36,J36-I36,0)</f>
        <v>0</v>
      </c>
      <c r="AP36" s="139">
        <f t="shared" ref="AP36:AP42" si="71">IF(K36&gt;J36,K36-J36,0)</f>
        <v>0</v>
      </c>
      <c r="AQ36" s="139">
        <f t="shared" ref="AQ36:AQ42" si="72">IF(L36&gt;K36,L36-K36,0)</f>
        <v>0</v>
      </c>
      <c r="AR36" s="139">
        <f t="shared" ref="AR36:AR42" si="73">IF(M36&gt;L36,M36-L36,0)</f>
        <v>0</v>
      </c>
      <c r="AS36" s="139">
        <f t="shared" ref="AS36:AS42" si="74">IF(N36&gt;M36,N36-M36,0)</f>
        <v>0</v>
      </c>
      <c r="AT36" s="139">
        <f t="shared" ref="AT36:AT42" si="75">IF(O36&gt;N36,O36-N36,0)</f>
        <v>0</v>
      </c>
      <c r="AU36" s="139">
        <f t="shared" ref="AU36:AU42" si="76">IF(P36&gt;O36,P36-O36,0)</f>
        <v>0</v>
      </c>
      <c r="AV36" s="139">
        <f t="shared" ref="AV36:AV42" si="77">IF(Q36&gt;P36,Q36-P36,0)</f>
        <v>0</v>
      </c>
      <c r="AW36" s="139">
        <f t="shared" ref="AW36:AW42" si="78">IF(R36&gt;Q36,R36-Q36,0)</f>
        <v>0</v>
      </c>
      <c r="AX36" s="139">
        <f t="shared" ref="AX36:AX42" si="79">IF(S36&gt;R36,S36-R36,0)</f>
        <v>0</v>
      </c>
      <c r="AY36" s="139">
        <f t="shared" ref="AY36:AY42" si="80">IF(T36&gt;S36,T36-S36,0)</f>
        <v>0</v>
      </c>
      <c r="AZ36" s="139">
        <f t="shared" ref="AZ36:AZ42" si="81">IF(U36&gt;T36,U36-T36,0)</f>
        <v>0</v>
      </c>
      <c r="BA36" s="139">
        <f t="shared" ref="BA36:BA42" si="82">IF(V36&gt;U36,V36-U36,0)</f>
        <v>0</v>
      </c>
      <c r="BB36" s="139">
        <f t="shared" ref="BB36:BB42" si="83">IF(W36&gt;V36,W36-V36,0)</f>
        <v>0</v>
      </c>
      <c r="BC36" s="139">
        <f t="shared" ref="BC36:BC42" si="84">IF(X36&gt;W36,X36-W36,0)</f>
        <v>0</v>
      </c>
      <c r="BD36" s="139">
        <f t="shared" ref="BD36:BD42" si="85">IF(Y36&gt;X36,Y36-X36,0)</f>
        <v>0</v>
      </c>
      <c r="BE36" s="139">
        <f t="shared" ref="BE36:BE42" si="86">IF(Z36&gt;Y36,Z36-Y36,0)</f>
        <v>0</v>
      </c>
      <c r="BF36" s="139">
        <f t="shared" ref="BF36:BF42" si="87">IF(AA36&gt;Z36,AA36-Z36,0)</f>
        <v>0</v>
      </c>
      <c r="BG36" s="139">
        <f t="shared" ref="BG36:BG42" si="88">IF(AB36&gt;AA36,AB36-AA36,0)</f>
        <v>0</v>
      </c>
      <c r="BH36" s="139">
        <f t="shared" ref="BH36:BH42" si="89">IF(AC36&gt;AB36,AC36-AB36,0)</f>
        <v>0</v>
      </c>
      <c r="BI36" s="139">
        <f t="shared" ref="BI36:BI42" si="90">IF(AD36&gt;AC36,AD36-AC36,0)</f>
        <v>0</v>
      </c>
      <c r="BJ36" s="139">
        <f t="shared" ref="BJ36:BJ42" si="91">IF(AE36&gt;AD36,AE36-AD36,0)</f>
        <v>0</v>
      </c>
      <c r="BK36" s="139">
        <f t="shared" ref="BK36:BK42" si="92">IF(AF36&gt;AE36,AF36-AE36,0)</f>
        <v>0</v>
      </c>
      <c r="BL36" s="139">
        <f t="shared" ref="BL36:BL42" si="93">IF(AG36&gt;AF36,AG36-AF36,0)</f>
        <v>0</v>
      </c>
      <c r="BM36" s="139">
        <f t="shared" ref="BM36:BM42" si="94">IF(AH36&gt;AG36,AH36-AG36,0)</f>
        <v>0</v>
      </c>
      <c r="BO36" s="139">
        <f t="shared" ref="BO36:BO42" ca="1" si="95">IF(E36-SUM(OFFSET(AJ36,,-$D36+1,,$D36))-IF($D36&gt;1,SUM(OFFSET(BO36,,-$D36+1,,$D36-1)),0)&gt;0,E36-SUM(OFFSET(AJ36,,-$D36+1,,$D36))-IF($D36&gt;1,SUM(OFFSET(BO36,,-$D36+1,,$D36-1)),0),0)</f>
        <v>0</v>
      </c>
      <c r="BP36" s="139">
        <f t="shared" ref="BP36:BP42" ca="1" si="96">IF(F36-SUM(OFFSET(AK36,,-$D36+1,,$D36))-IF($D36&gt;1,SUM(OFFSET(BP36,,-$D36+1,,$D36-1)),0)&gt;0,F36-SUM(OFFSET(AK36,,-$D36+1,,$D36))-IF($D36&gt;1,SUM(OFFSET(BP36,,-$D36+1,,$D36-1)),0),0)</f>
        <v>0</v>
      </c>
      <c r="BQ36" s="139">
        <f t="shared" ref="BQ36:BQ42" ca="1" si="97">IF(G36-SUM(OFFSET(AL36,,-$D36+1,,$D36))-IF($D36&gt;1,SUM(OFFSET(BQ36,,-$D36+1,,$D36-1)),0)&gt;0,G36-SUM(OFFSET(AL36,,-$D36+1,,$D36))-IF($D36&gt;1,SUM(OFFSET(BQ36,,-$D36+1,,$D36-1)),0),0)</f>
        <v>0</v>
      </c>
      <c r="BR36" s="139">
        <f t="shared" ref="BR36:BR42" ca="1" si="98">IF(H36-SUM(OFFSET(AM36,,-$D36+1,,$D36))-IF($D36&gt;1,SUM(OFFSET(BR36,,-$D36+1,,$D36-1)),0)&gt;0,H36-SUM(OFFSET(AM36,,-$D36+1,,$D36))-IF($D36&gt;1,SUM(OFFSET(BR36,,-$D36+1,,$D36-1)),0),0)</f>
        <v>0</v>
      </c>
      <c r="BS36" s="139">
        <f t="shared" ref="BS36:BS42" ca="1" si="99">IF(I36-SUM(OFFSET(AN36,,-$D36+1,,$D36))-IF($D36&gt;1,SUM(OFFSET(BS36,,-$D36+1,,$D36-1)),0)&gt;0,I36-SUM(OFFSET(AN36,,-$D36+1,,$D36))-IF($D36&gt;1,SUM(OFFSET(BS36,,-$D36+1,,$D36-1)),0),0)</f>
        <v>0</v>
      </c>
      <c r="BT36" s="139">
        <f t="shared" ref="BT36:BT42" ca="1" si="100">IF(J36-SUM(OFFSET(AO36,,-$D36+1,,$D36))-IF($D36&gt;1,SUM(OFFSET(BT36,,-$D36+1,,$D36-1)),0)&gt;0,J36-SUM(OFFSET(AO36,,-$D36+1,,$D36))-IF($D36&gt;1,SUM(OFFSET(BT36,,-$D36+1,,$D36-1)),0),0)</f>
        <v>0</v>
      </c>
      <c r="BU36" s="139">
        <f t="shared" ref="BU36:BU42" ca="1" si="101">IF(K36-SUM(OFFSET(AP36,,-$D36+1,,$D36))-IF($D36&gt;1,SUM(OFFSET(BU36,,-$D36+1,,$D36-1)),0)&gt;0,K36-SUM(OFFSET(AP36,,-$D36+1,,$D36))-IF($D36&gt;1,SUM(OFFSET(BU36,,-$D36+1,,$D36-1)),0),0)</f>
        <v>0</v>
      </c>
      <c r="BV36" s="139">
        <f t="shared" ref="BV36:BV42" ca="1" si="102">IF(L36-SUM(OFFSET(AQ36,,-$D36+1,,$D36))-IF($D36&gt;1,SUM(OFFSET(BV36,,-$D36+1,,$D36-1)),0)&gt;0,L36-SUM(OFFSET(AQ36,,-$D36+1,,$D36))-IF($D36&gt;1,SUM(OFFSET(BV36,,-$D36+1,,$D36-1)),0),0)</f>
        <v>0</v>
      </c>
      <c r="BW36" s="139">
        <f t="shared" ref="BW36:BW42" ca="1" si="103">IF(M36-SUM(OFFSET(AR36,,-$D36+1,,$D36))-IF($D36&gt;1,SUM(OFFSET(BW36,,-$D36+1,,$D36-1)),0)&gt;0,M36-SUM(OFFSET(AR36,,-$D36+1,,$D36))-IF($D36&gt;1,SUM(OFFSET(BW36,,-$D36+1,,$D36-1)),0),0)</f>
        <v>0</v>
      </c>
      <c r="BX36" s="139">
        <f t="shared" ref="BX36:BX42" ca="1" si="104">IF(N36-SUM(OFFSET(AS36,,-$D36+1,,$D36))-IF($D36&gt;1,SUM(OFFSET(BX36,,-$D36+1,,$D36-1)),0)&gt;0,N36-SUM(OFFSET(AS36,,-$D36+1,,$D36))-IF($D36&gt;1,SUM(OFFSET(BX36,,-$D36+1,,$D36-1)),0),0)</f>
        <v>0</v>
      </c>
      <c r="BY36" s="139">
        <f t="shared" ref="BY36:BY42" ca="1" si="105">IF(O36-SUM(OFFSET(AT36,,-$D36+1,,$D36))-IF($D36&gt;1,SUM(OFFSET(BY36,,-$D36+1,,$D36-1)),0)&gt;0,O36-SUM(OFFSET(AT36,,-$D36+1,,$D36))-IF($D36&gt;1,SUM(OFFSET(BY36,,-$D36+1,,$D36-1)),0),0)</f>
        <v>1</v>
      </c>
      <c r="BZ36" s="139">
        <f t="shared" ref="BZ36:BZ42" ca="1" si="106">IF(P36-SUM(OFFSET(AU36,,-$D36+1,,$D36))-IF($D36&gt;1,SUM(OFFSET(BZ36,,-$D36+1,,$D36-1)),0)&gt;0,P36-SUM(OFFSET(AU36,,-$D36+1,,$D36))-IF($D36&gt;1,SUM(OFFSET(BZ36,,-$D36+1,,$D36-1)),0),0)</f>
        <v>0</v>
      </c>
      <c r="CA36" s="139">
        <f t="shared" ref="CA36:CA42" ca="1" si="107">IF(Q36-SUM(OFFSET(AV36,,-$D36+1,,$D36))-IF($D36&gt;1,SUM(OFFSET(CA36,,-$D36+1,,$D36-1)),0)&gt;0,Q36-SUM(OFFSET(AV36,,-$D36+1,,$D36))-IF($D36&gt;1,SUM(OFFSET(CA36,,-$D36+1,,$D36-1)),0),0)</f>
        <v>0</v>
      </c>
      <c r="CB36" s="139">
        <f t="shared" ref="CB36:CB42" ca="1" si="108">IF(R36-SUM(OFFSET(AW36,,-$D36+1,,$D36))-IF($D36&gt;1,SUM(OFFSET(CB36,,-$D36+1,,$D36-1)),0)&gt;0,R36-SUM(OFFSET(AW36,,-$D36+1,,$D36))-IF($D36&gt;1,SUM(OFFSET(CB36,,-$D36+1,,$D36-1)),0),0)</f>
        <v>0</v>
      </c>
      <c r="CC36" s="139">
        <f t="shared" ref="CC36:CC42" ca="1" si="109">IF(S36-SUM(OFFSET(AX36,,-$D36+1,,$D36))-IF($D36&gt;1,SUM(OFFSET(CC36,,-$D36+1,,$D36-1)),0)&gt;0,S36-SUM(OFFSET(AX36,,-$D36+1,,$D36))-IF($D36&gt;1,SUM(OFFSET(CC36,,-$D36+1,,$D36-1)),0),0)</f>
        <v>0</v>
      </c>
      <c r="CD36" s="139">
        <f t="shared" ref="CD36:CD42" ca="1" si="110">IF(T36-SUM(OFFSET(AY36,,-$D36+1,,$D36))-IF($D36&gt;1,SUM(OFFSET(CD36,,-$D36+1,,$D36-1)),0)&gt;0,T36-SUM(OFFSET(AY36,,-$D36+1,,$D36))-IF($D36&gt;1,SUM(OFFSET(CD36,,-$D36+1,,$D36-1)),0),0)</f>
        <v>0</v>
      </c>
      <c r="CE36" s="139">
        <f t="shared" ref="CE36:CE42" ca="1" si="111">IF(U36-SUM(OFFSET(AZ36,,-$D36+1,,$D36))-IF($D36&gt;1,SUM(OFFSET(CE36,,-$D36+1,,$D36-1)),0)&gt;0,U36-SUM(OFFSET(AZ36,,-$D36+1,,$D36))-IF($D36&gt;1,SUM(OFFSET(CE36,,-$D36+1,,$D36-1)),0),0)</f>
        <v>0</v>
      </c>
      <c r="CF36" s="139">
        <f t="shared" ref="CF36:CF42" ca="1" si="112">IF(V36-SUM(OFFSET(BA36,,-$D36+1,,$D36))-IF($D36&gt;1,SUM(OFFSET(CF36,,-$D36+1,,$D36-1)),0)&gt;0,V36-SUM(OFFSET(BA36,,-$D36+1,,$D36))-IF($D36&gt;1,SUM(OFFSET(CF36,,-$D36+1,,$D36-1)),0),0)</f>
        <v>0</v>
      </c>
      <c r="CG36" s="139">
        <f t="shared" ref="CG36:CG42" ca="1" si="113">IF(W36-SUM(OFFSET(BB36,,-$D36+1,,$D36))-IF($D36&gt;1,SUM(OFFSET(CG36,,-$D36+1,,$D36-1)),0)&gt;0,W36-SUM(OFFSET(BB36,,-$D36+1,,$D36))-IF($D36&gt;1,SUM(OFFSET(CG36,,-$D36+1,,$D36-1)),0),0)</f>
        <v>0</v>
      </c>
      <c r="CH36" s="139">
        <f t="shared" ref="CH36:CH42" ca="1" si="114">IF(X36-SUM(OFFSET(BC36,,-$D36+1,,$D36))-IF($D36&gt;1,SUM(OFFSET(CH36,,-$D36+1,,$D36-1)),0)&gt;0,X36-SUM(OFFSET(BC36,,-$D36+1,,$D36))-IF($D36&gt;1,SUM(OFFSET(CH36,,-$D36+1,,$D36-1)),0),0)</f>
        <v>0</v>
      </c>
      <c r="CI36" s="139">
        <f t="shared" ref="CI36:CI42" ca="1" si="115">IF(Y36-SUM(OFFSET(BD36,,-$D36+1,,$D36))-IF($D36&gt;1,SUM(OFFSET(CI36,,-$D36+1,,$D36-1)),0)&gt;0,Y36-SUM(OFFSET(BD36,,-$D36+1,,$D36))-IF($D36&gt;1,SUM(OFFSET(CI36,,-$D36+1,,$D36-1)),0),0)</f>
        <v>1</v>
      </c>
      <c r="CJ36" s="139">
        <f t="shared" ref="CJ36:CJ42" ca="1" si="116">IF(Z36-SUM(OFFSET(BE36,,-$D36+1,,$D36))-IF($D36&gt;1,SUM(OFFSET(CJ36,,-$D36+1,,$D36-1)),0)&gt;0,Z36-SUM(OFFSET(BE36,,-$D36+1,,$D36))-IF($D36&gt;1,SUM(OFFSET(CJ36,,-$D36+1,,$D36-1)),0),0)</f>
        <v>0</v>
      </c>
      <c r="CK36" s="139">
        <f t="shared" ref="CK36:CK42" ca="1" si="117">IF(AA36-SUM(OFFSET(BF36,,-$D36+1,,$D36))-IF($D36&gt;1,SUM(OFFSET(CK36,,-$D36+1,,$D36-1)),0)&gt;0,AA36-SUM(OFFSET(BF36,,-$D36+1,,$D36))-IF($D36&gt;1,SUM(OFFSET(CK36,,-$D36+1,,$D36-1)),0),0)</f>
        <v>0</v>
      </c>
      <c r="CL36" s="139">
        <f t="shared" ref="CL36:CL42" ca="1" si="118">IF(AB36-SUM(OFFSET(BG36,,-$D36+1,,$D36))-IF($D36&gt;1,SUM(OFFSET(CL36,,-$D36+1,,$D36-1)),0)&gt;0,AB36-SUM(OFFSET(BG36,,-$D36+1,,$D36))-IF($D36&gt;1,SUM(OFFSET(CL36,,-$D36+1,,$D36-1)),0),0)</f>
        <v>0</v>
      </c>
      <c r="CM36" s="139">
        <f t="shared" ref="CM36:CM42" ca="1" si="119">IF(AC36-SUM(OFFSET(BH36,,-$D36+1,,$D36))-IF($D36&gt;1,SUM(OFFSET(CM36,,-$D36+1,,$D36-1)),0)&gt;0,AC36-SUM(OFFSET(BH36,,-$D36+1,,$D36))-IF($D36&gt;1,SUM(OFFSET(CM36,,-$D36+1,,$D36-1)),0),0)</f>
        <v>0</v>
      </c>
      <c r="CN36" s="139">
        <f t="shared" ref="CN36:CN42" ca="1" si="120">IF(AD36-SUM(OFFSET(BI36,,-$D36+1,,$D36))-IF($D36&gt;1,SUM(OFFSET(CN36,,-$D36+1,,$D36-1)),0)&gt;0,AD36-SUM(OFFSET(BI36,,-$D36+1,,$D36))-IF($D36&gt;1,SUM(OFFSET(CN36,,-$D36+1,,$D36-1)),0),0)</f>
        <v>0</v>
      </c>
      <c r="CO36" s="139">
        <f t="shared" ref="CO36:CO42" ca="1" si="121">IF(AE36-SUM(OFFSET(BJ36,,-$D36+1,,$D36))-IF($D36&gt;1,SUM(OFFSET(CO36,,-$D36+1,,$D36-1)),0)&gt;0,AE36-SUM(OFFSET(BJ36,,-$D36+1,,$D36))-IF($D36&gt;1,SUM(OFFSET(CO36,,-$D36+1,,$D36-1)),0),0)</f>
        <v>0</v>
      </c>
      <c r="CP36" s="139">
        <f t="shared" ref="CP36:CP42" ca="1" si="122">IF(AF36-SUM(OFFSET(BK36,,-$D36+1,,$D36))-IF($D36&gt;1,SUM(OFFSET(CP36,,-$D36+1,,$D36-1)),0)&gt;0,AF36-SUM(OFFSET(BK36,,-$D36+1,,$D36))-IF($D36&gt;1,SUM(OFFSET(CP36,,-$D36+1,,$D36-1)),0),0)</f>
        <v>0</v>
      </c>
      <c r="CQ36" s="139">
        <f t="shared" ref="CQ36:CQ42" ca="1" si="123">IF(AG36-SUM(OFFSET(BL36,,-$D36+1,,$D36))-IF($D36&gt;1,SUM(OFFSET(CQ36,,-$D36+1,,$D36-1)),0)&gt;0,AG36-SUM(OFFSET(BL36,,-$D36+1,,$D36))-IF($D36&gt;1,SUM(OFFSET(CQ36,,-$D36+1,,$D36-1)),0),0)</f>
        <v>0</v>
      </c>
      <c r="CR36" s="139">
        <f t="shared" ref="CR36:CR42" ca="1" si="124">IF(AH36-SUM(OFFSET(BM36,,-$D36+1,,$D36))-IF($D36&gt;1,SUM(OFFSET(CR36,,-$D36+1,,$D36-1)),0)&gt;0,AH36-SUM(OFFSET(BM36,,-$D36+1,,$D36))-IF($D36&gt;1,SUM(OFFSET(CR36,,-$D36+1,,$D36-1)),0),0)</f>
        <v>0</v>
      </c>
    </row>
    <row r="37" spans="2:96" ht="15" customHeight="1" x14ac:dyDescent="0.3">
      <c r="B37" s="2" t="s">
        <v>89</v>
      </c>
      <c r="C37" s="5" t="s">
        <v>134</v>
      </c>
      <c r="D37" s="6">
        <v>10</v>
      </c>
      <c r="E37" s="43">
        <v>1</v>
      </c>
      <c r="F37" s="43">
        <v>1</v>
      </c>
      <c r="G37" s="43">
        <v>1</v>
      </c>
      <c r="H37" s="43">
        <v>1</v>
      </c>
      <c r="I37" s="43">
        <v>1</v>
      </c>
      <c r="J37" s="43">
        <v>1</v>
      </c>
      <c r="K37" s="43">
        <v>1</v>
      </c>
      <c r="L37" s="43">
        <v>1</v>
      </c>
      <c r="M37" s="43">
        <v>1</v>
      </c>
      <c r="N37" s="43">
        <v>1</v>
      </c>
      <c r="O37" s="43">
        <v>1</v>
      </c>
      <c r="P37" s="43">
        <v>1</v>
      </c>
      <c r="Q37" s="43">
        <v>1</v>
      </c>
      <c r="R37" s="43">
        <v>1</v>
      </c>
      <c r="S37" s="43">
        <v>1</v>
      </c>
      <c r="T37" s="43">
        <v>1</v>
      </c>
      <c r="U37" s="43">
        <v>1</v>
      </c>
      <c r="V37" s="43">
        <v>1</v>
      </c>
      <c r="W37" s="43">
        <v>1</v>
      </c>
      <c r="X37" s="43">
        <v>1</v>
      </c>
      <c r="Y37" s="43">
        <v>1</v>
      </c>
      <c r="Z37" s="43">
        <v>1</v>
      </c>
      <c r="AA37" s="43">
        <v>1</v>
      </c>
      <c r="AB37" s="43">
        <v>1</v>
      </c>
      <c r="AC37" s="43">
        <v>1</v>
      </c>
      <c r="AD37" s="43">
        <v>1</v>
      </c>
      <c r="AE37" s="43">
        <v>1</v>
      </c>
      <c r="AF37" s="43">
        <v>1</v>
      </c>
      <c r="AG37" s="43">
        <v>1</v>
      </c>
      <c r="AH37" s="43">
        <v>1</v>
      </c>
      <c r="AJ37" s="139">
        <f t="shared" si="2"/>
        <v>1</v>
      </c>
      <c r="AK37" s="139">
        <f t="shared" si="66"/>
        <v>0</v>
      </c>
      <c r="AL37" s="139">
        <f t="shared" si="67"/>
        <v>0</v>
      </c>
      <c r="AM37" s="139">
        <f t="shared" si="68"/>
        <v>0</v>
      </c>
      <c r="AN37" s="139">
        <f t="shared" si="69"/>
        <v>0</v>
      </c>
      <c r="AO37" s="139">
        <f t="shared" si="70"/>
        <v>0</v>
      </c>
      <c r="AP37" s="139">
        <f t="shared" si="71"/>
        <v>0</v>
      </c>
      <c r="AQ37" s="139">
        <f t="shared" si="72"/>
        <v>0</v>
      </c>
      <c r="AR37" s="139">
        <f t="shared" si="73"/>
        <v>0</v>
      </c>
      <c r="AS37" s="139">
        <f t="shared" si="74"/>
        <v>0</v>
      </c>
      <c r="AT37" s="139">
        <f t="shared" si="75"/>
        <v>0</v>
      </c>
      <c r="AU37" s="139">
        <f t="shared" si="76"/>
        <v>0</v>
      </c>
      <c r="AV37" s="139">
        <f t="shared" si="77"/>
        <v>0</v>
      </c>
      <c r="AW37" s="139">
        <f t="shared" si="78"/>
        <v>0</v>
      </c>
      <c r="AX37" s="139">
        <f t="shared" si="79"/>
        <v>0</v>
      </c>
      <c r="AY37" s="139">
        <f t="shared" si="80"/>
        <v>0</v>
      </c>
      <c r="AZ37" s="139">
        <f t="shared" si="81"/>
        <v>0</v>
      </c>
      <c r="BA37" s="139">
        <f t="shared" si="82"/>
        <v>0</v>
      </c>
      <c r="BB37" s="139">
        <f t="shared" si="83"/>
        <v>0</v>
      </c>
      <c r="BC37" s="139">
        <f t="shared" si="84"/>
        <v>0</v>
      </c>
      <c r="BD37" s="139">
        <f t="shared" si="85"/>
        <v>0</v>
      </c>
      <c r="BE37" s="139">
        <f t="shared" si="86"/>
        <v>0</v>
      </c>
      <c r="BF37" s="139">
        <f t="shared" si="87"/>
        <v>0</v>
      </c>
      <c r="BG37" s="139">
        <f t="shared" si="88"/>
        <v>0</v>
      </c>
      <c r="BH37" s="139">
        <f t="shared" si="89"/>
        <v>0</v>
      </c>
      <c r="BI37" s="139">
        <f t="shared" si="90"/>
        <v>0</v>
      </c>
      <c r="BJ37" s="139">
        <f t="shared" si="91"/>
        <v>0</v>
      </c>
      <c r="BK37" s="139">
        <f t="shared" si="92"/>
        <v>0</v>
      </c>
      <c r="BL37" s="139">
        <f t="shared" si="93"/>
        <v>0</v>
      </c>
      <c r="BM37" s="139">
        <f t="shared" si="94"/>
        <v>0</v>
      </c>
      <c r="BO37" s="139">
        <f t="shared" ca="1" si="95"/>
        <v>0</v>
      </c>
      <c r="BP37" s="139">
        <f t="shared" ca="1" si="96"/>
        <v>0</v>
      </c>
      <c r="BQ37" s="139">
        <f t="shared" ca="1" si="97"/>
        <v>0</v>
      </c>
      <c r="BR37" s="139">
        <f t="shared" ca="1" si="98"/>
        <v>0</v>
      </c>
      <c r="BS37" s="139">
        <f t="shared" ca="1" si="99"/>
        <v>0</v>
      </c>
      <c r="BT37" s="139">
        <f t="shared" ca="1" si="100"/>
        <v>0</v>
      </c>
      <c r="BU37" s="139">
        <f t="shared" ca="1" si="101"/>
        <v>0</v>
      </c>
      <c r="BV37" s="139">
        <f t="shared" ca="1" si="102"/>
        <v>0</v>
      </c>
      <c r="BW37" s="139">
        <f t="shared" ca="1" si="103"/>
        <v>0</v>
      </c>
      <c r="BX37" s="139">
        <f t="shared" ca="1" si="104"/>
        <v>0</v>
      </c>
      <c r="BY37" s="139">
        <f t="shared" ca="1" si="105"/>
        <v>1</v>
      </c>
      <c r="BZ37" s="139">
        <f t="shared" ca="1" si="106"/>
        <v>0</v>
      </c>
      <c r="CA37" s="139">
        <f t="shared" ca="1" si="107"/>
        <v>0</v>
      </c>
      <c r="CB37" s="139">
        <f t="shared" ca="1" si="108"/>
        <v>0</v>
      </c>
      <c r="CC37" s="139">
        <f t="shared" ca="1" si="109"/>
        <v>0</v>
      </c>
      <c r="CD37" s="139">
        <f t="shared" ca="1" si="110"/>
        <v>0</v>
      </c>
      <c r="CE37" s="139">
        <f t="shared" ca="1" si="111"/>
        <v>0</v>
      </c>
      <c r="CF37" s="139">
        <f t="shared" ca="1" si="112"/>
        <v>0</v>
      </c>
      <c r="CG37" s="139">
        <f t="shared" ca="1" si="113"/>
        <v>0</v>
      </c>
      <c r="CH37" s="139">
        <f t="shared" ca="1" si="114"/>
        <v>0</v>
      </c>
      <c r="CI37" s="139">
        <f t="shared" ca="1" si="115"/>
        <v>1</v>
      </c>
      <c r="CJ37" s="139">
        <f t="shared" ca="1" si="116"/>
        <v>0</v>
      </c>
      <c r="CK37" s="139">
        <f t="shared" ca="1" si="117"/>
        <v>0</v>
      </c>
      <c r="CL37" s="139">
        <f t="shared" ca="1" si="118"/>
        <v>0</v>
      </c>
      <c r="CM37" s="139">
        <f t="shared" ca="1" si="119"/>
        <v>0</v>
      </c>
      <c r="CN37" s="139">
        <f t="shared" ca="1" si="120"/>
        <v>0</v>
      </c>
      <c r="CO37" s="139">
        <f t="shared" ca="1" si="121"/>
        <v>0</v>
      </c>
      <c r="CP37" s="139">
        <f t="shared" ca="1" si="122"/>
        <v>0</v>
      </c>
      <c r="CQ37" s="139">
        <f t="shared" ca="1" si="123"/>
        <v>0</v>
      </c>
      <c r="CR37" s="139">
        <f t="shared" ca="1" si="124"/>
        <v>0</v>
      </c>
    </row>
    <row r="38" spans="2:96" ht="15" customHeight="1" x14ac:dyDescent="0.3">
      <c r="B38" s="2" t="s">
        <v>90</v>
      </c>
      <c r="C38" s="3" t="s">
        <v>50</v>
      </c>
      <c r="D38" s="6">
        <v>10</v>
      </c>
      <c r="E38" s="4">
        <v>1</v>
      </c>
      <c r="F38" s="4">
        <v>1</v>
      </c>
      <c r="G38" s="4">
        <v>1</v>
      </c>
      <c r="H38" s="4">
        <v>1</v>
      </c>
      <c r="I38" s="4">
        <v>1</v>
      </c>
      <c r="J38" s="4">
        <v>1</v>
      </c>
      <c r="K38" s="4">
        <v>1</v>
      </c>
      <c r="L38" s="4">
        <v>1</v>
      </c>
      <c r="M38" s="4">
        <v>1</v>
      </c>
      <c r="N38" s="4">
        <v>1</v>
      </c>
      <c r="O38" s="4">
        <v>1</v>
      </c>
      <c r="P38" s="4">
        <v>1</v>
      </c>
      <c r="Q38" s="4">
        <v>1</v>
      </c>
      <c r="R38" s="4">
        <v>1</v>
      </c>
      <c r="S38" s="4">
        <v>1</v>
      </c>
      <c r="T38" s="4">
        <v>1</v>
      </c>
      <c r="U38" s="4">
        <v>1</v>
      </c>
      <c r="V38" s="4">
        <v>1</v>
      </c>
      <c r="W38" s="4">
        <v>1</v>
      </c>
      <c r="X38" s="4">
        <v>1</v>
      </c>
      <c r="Y38" s="4">
        <v>1</v>
      </c>
      <c r="Z38" s="4">
        <v>1</v>
      </c>
      <c r="AA38" s="4">
        <v>1</v>
      </c>
      <c r="AB38" s="4">
        <v>1</v>
      </c>
      <c r="AC38" s="4">
        <v>1</v>
      </c>
      <c r="AD38" s="4">
        <v>1</v>
      </c>
      <c r="AE38" s="4">
        <v>1</v>
      </c>
      <c r="AF38" s="4">
        <v>1</v>
      </c>
      <c r="AG38" s="4">
        <v>1</v>
      </c>
      <c r="AH38" s="4">
        <v>1</v>
      </c>
      <c r="AJ38" s="139">
        <f t="shared" si="2"/>
        <v>1</v>
      </c>
      <c r="AK38" s="139">
        <f t="shared" si="66"/>
        <v>0</v>
      </c>
      <c r="AL38" s="139">
        <f t="shared" si="67"/>
        <v>0</v>
      </c>
      <c r="AM38" s="139">
        <f t="shared" si="68"/>
        <v>0</v>
      </c>
      <c r="AN38" s="139">
        <f t="shared" si="69"/>
        <v>0</v>
      </c>
      <c r="AO38" s="139">
        <f t="shared" si="70"/>
        <v>0</v>
      </c>
      <c r="AP38" s="139">
        <f t="shared" si="71"/>
        <v>0</v>
      </c>
      <c r="AQ38" s="139">
        <f t="shared" si="72"/>
        <v>0</v>
      </c>
      <c r="AR38" s="139">
        <f t="shared" si="73"/>
        <v>0</v>
      </c>
      <c r="AS38" s="139">
        <f t="shared" si="74"/>
        <v>0</v>
      </c>
      <c r="AT38" s="139">
        <f t="shared" si="75"/>
        <v>0</v>
      </c>
      <c r="AU38" s="139">
        <f t="shared" si="76"/>
        <v>0</v>
      </c>
      <c r="AV38" s="139">
        <f t="shared" si="77"/>
        <v>0</v>
      </c>
      <c r="AW38" s="139">
        <f t="shared" si="78"/>
        <v>0</v>
      </c>
      <c r="AX38" s="139">
        <f t="shared" si="79"/>
        <v>0</v>
      </c>
      <c r="AY38" s="139">
        <f t="shared" si="80"/>
        <v>0</v>
      </c>
      <c r="AZ38" s="139">
        <f t="shared" si="81"/>
        <v>0</v>
      </c>
      <c r="BA38" s="139">
        <f t="shared" si="82"/>
        <v>0</v>
      </c>
      <c r="BB38" s="139">
        <f t="shared" si="83"/>
        <v>0</v>
      </c>
      <c r="BC38" s="139">
        <f t="shared" si="84"/>
        <v>0</v>
      </c>
      <c r="BD38" s="139">
        <f t="shared" si="85"/>
        <v>0</v>
      </c>
      <c r="BE38" s="139">
        <f t="shared" si="86"/>
        <v>0</v>
      </c>
      <c r="BF38" s="139">
        <f t="shared" si="87"/>
        <v>0</v>
      </c>
      <c r="BG38" s="139">
        <f t="shared" si="88"/>
        <v>0</v>
      </c>
      <c r="BH38" s="139">
        <f t="shared" si="89"/>
        <v>0</v>
      </c>
      <c r="BI38" s="139">
        <f t="shared" si="90"/>
        <v>0</v>
      </c>
      <c r="BJ38" s="139">
        <f t="shared" si="91"/>
        <v>0</v>
      </c>
      <c r="BK38" s="139">
        <f t="shared" si="92"/>
        <v>0</v>
      </c>
      <c r="BL38" s="139">
        <f t="shared" si="93"/>
        <v>0</v>
      </c>
      <c r="BM38" s="139">
        <f t="shared" si="94"/>
        <v>0</v>
      </c>
      <c r="BO38" s="139">
        <f t="shared" ca="1" si="95"/>
        <v>0</v>
      </c>
      <c r="BP38" s="139">
        <f t="shared" ca="1" si="96"/>
        <v>0</v>
      </c>
      <c r="BQ38" s="139">
        <f t="shared" ca="1" si="97"/>
        <v>0</v>
      </c>
      <c r="BR38" s="139">
        <f t="shared" ca="1" si="98"/>
        <v>0</v>
      </c>
      <c r="BS38" s="139">
        <f t="shared" ca="1" si="99"/>
        <v>0</v>
      </c>
      <c r="BT38" s="139">
        <f t="shared" ca="1" si="100"/>
        <v>0</v>
      </c>
      <c r="BU38" s="139">
        <f t="shared" ca="1" si="101"/>
        <v>0</v>
      </c>
      <c r="BV38" s="139">
        <f t="shared" ca="1" si="102"/>
        <v>0</v>
      </c>
      <c r="BW38" s="139">
        <f t="shared" ca="1" si="103"/>
        <v>0</v>
      </c>
      <c r="BX38" s="139">
        <f t="shared" ca="1" si="104"/>
        <v>0</v>
      </c>
      <c r="BY38" s="139">
        <f t="shared" ca="1" si="105"/>
        <v>1</v>
      </c>
      <c r="BZ38" s="139">
        <f t="shared" ca="1" si="106"/>
        <v>0</v>
      </c>
      <c r="CA38" s="139">
        <f t="shared" ca="1" si="107"/>
        <v>0</v>
      </c>
      <c r="CB38" s="139">
        <f t="shared" ca="1" si="108"/>
        <v>0</v>
      </c>
      <c r="CC38" s="139">
        <f t="shared" ca="1" si="109"/>
        <v>0</v>
      </c>
      <c r="CD38" s="139">
        <f t="shared" ca="1" si="110"/>
        <v>0</v>
      </c>
      <c r="CE38" s="139">
        <f t="shared" ca="1" si="111"/>
        <v>0</v>
      </c>
      <c r="CF38" s="139">
        <f t="shared" ca="1" si="112"/>
        <v>0</v>
      </c>
      <c r="CG38" s="139">
        <f t="shared" ca="1" si="113"/>
        <v>0</v>
      </c>
      <c r="CH38" s="139">
        <f t="shared" ca="1" si="114"/>
        <v>0</v>
      </c>
      <c r="CI38" s="139">
        <f t="shared" ca="1" si="115"/>
        <v>1</v>
      </c>
      <c r="CJ38" s="139">
        <f t="shared" ca="1" si="116"/>
        <v>0</v>
      </c>
      <c r="CK38" s="139">
        <f t="shared" ca="1" si="117"/>
        <v>0</v>
      </c>
      <c r="CL38" s="139">
        <f t="shared" ca="1" si="118"/>
        <v>0</v>
      </c>
      <c r="CM38" s="139">
        <f t="shared" ca="1" si="119"/>
        <v>0</v>
      </c>
      <c r="CN38" s="139">
        <f t="shared" ca="1" si="120"/>
        <v>0</v>
      </c>
      <c r="CO38" s="139">
        <f t="shared" ca="1" si="121"/>
        <v>0</v>
      </c>
      <c r="CP38" s="139">
        <f t="shared" ca="1" si="122"/>
        <v>0</v>
      </c>
      <c r="CQ38" s="139">
        <f t="shared" ca="1" si="123"/>
        <v>0</v>
      </c>
      <c r="CR38" s="139">
        <f t="shared" ca="1" si="124"/>
        <v>0</v>
      </c>
    </row>
    <row r="39" spans="2:96" ht="15" customHeight="1" x14ac:dyDescent="0.3">
      <c r="B39" s="2" t="s">
        <v>91</v>
      </c>
      <c r="C39" s="3" t="s">
        <v>51</v>
      </c>
      <c r="D39" s="6">
        <v>10</v>
      </c>
      <c r="E39" s="4">
        <v>1</v>
      </c>
      <c r="F39" s="4">
        <v>1</v>
      </c>
      <c r="G39" s="4">
        <v>1</v>
      </c>
      <c r="H39" s="4">
        <v>1</v>
      </c>
      <c r="I39" s="4">
        <v>1</v>
      </c>
      <c r="J39" s="4">
        <v>1</v>
      </c>
      <c r="K39" s="4">
        <v>1</v>
      </c>
      <c r="L39" s="4">
        <v>1</v>
      </c>
      <c r="M39" s="4">
        <v>1</v>
      </c>
      <c r="N39" s="4">
        <v>1</v>
      </c>
      <c r="O39" s="4">
        <v>1</v>
      </c>
      <c r="P39" s="4">
        <v>1</v>
      </c>
      <c r="Q39" s="4">
        <v>1</v>
      </c>
      <c r="R39" s="4">
        <v>1</v>
      </c>
      <c r="S39" s="4">
        <v>1</v>
      </c>
      <c r="T39" s="4">
        <v>1</v>
      </c>
      <c r="U39" s="4">
        <v>1</v>
      </c>
      <c r="V39" s="4">
        <v>1</v>
      </c>
      <c r="W39" s="4">
        <v>1</v>
      </c>
      <c r="X39" s="4">
        <v>1</v>
      </c>
      <c r="Y39" s="4">
        <v>1</v>
      </c>
      <c r="Z39" s="4">
        <v>1</v>
      </c>
      <c r="AA39" s="4">
        <v>1</v>
      </c>
      <c r="AB39" s="4">
        <v>1</v>
      </c>
      <c r="AC39" s="4">
        <v>1</v>
      </c>
      <c r="AD39" s="4">
        <v>1</v>
      </c>
      <c r="AE39" s="4">
        <v>1</v>
      </c>
      <c r="AF39" s="4">
        <v>1</v>
      </c>
      <c r="AG39" s="4">
        <v>1</v>
      </c>
      <c r="AH39" s="4">
        <v>1</v>
      </c>
      <c r="AJ39" s="139">
        <f t="shared" si="2"/>
        <v>1</v>
      </c>
      <c r="AK39" s="139">
        <f t="shared" si="66"/>
        <v>0</v>
      </c>
      <c r="AL39" s="139">
        <f t="shared" si="67"/>
        <v>0</v>
      </c>
      <c r="AM39" s="139">
        <f t="shared" si="68"/>
        <v>0</v>
      </c>
      <c r="AN39" s="139">
        <f t="shared" si="69"/>
        <v>0</v>
      </c>
      <c r="AO39" s="139">
        <f t="shared" si="70"/>
        <v>0</v>
      </c>
      <c r="AP39" s="139">
        <f t="shared" si="71"/>
        <v>0</v>
      </c>
      <c r="AQ39" s="139">
        <f t="shared" si="72"/>
        <v>0</v>
      </c>
      <c r="AR39" s="139">
        <f t="shared" si="73"/>
        <v>0</v>
      </c>
      <c r="AS39" s="139">
        <f t="shared" si="74"/>
        <v>0</v>
      </c>
      <c r="AT39" s="139">
        <f t="shared" si="75"/>
        <v>0</v>
      </c>
      <c r="AU39" s="139">
        <f t="shared" si="76"/>
        <v>0</v>
      </c>
      <c r="AV39" s="139">
        <f t="shared" si="77"/>
        <v>0</v>
      </c>
      <c r="AW39" s="139">
        <f t="shared" si="78"/>
        <v>0</v>
      </c>
      <c r="AX39" s="139">
        <f t="shared" si="79"/>
        <v>0</v>
      </c>
      <c r="AY39" s="139">
        <f t="shared" si="80"/>
        <v>0</v>
      </c>
      <c r="AZ39" s="139">
        <f t="shared" si="81"/>
        <v>0</v>
      </c>
      <c r="BA39" s="139">
        <f t="shared" si="82"/>
        <v>0</v>
      </c>
      <c r="BB39" s="139">
        <f t="shared" si="83"/>
        <v>0</v>
      </c>
      <c r="BC39" s="139">
        <f t="shared" si="84"/>
        <v>0</v>
      </c>
      <c r="BD39" s="139">
        <f t="shared" si="85"/>
        <v>0</v>
      </c>
      <c r="BE39" s="139">
        <f t="shared" si="86"/>
        <v>0</v>
      </c>
      <c r="BF39" s="139">
        <f t="shared" si="87"/>
        <v>0</v>
      </c>
      <c r="BG39" s="139">
        <f t="shared" si="88"/>
        <v>0</v>
      </c>
      <c r="BH39" s="139">
        <f t="shared" si="89"/>
        <v>0</v>
      </c>
      <c r="BI39" s="139">
        <f t="shared" si="90"/>
        <v>0</v>
      </c>
      <c r="BJ39" s="139">
        <f t="shared" si="91"/>
        <v>0</v>
      </c>
      <c r="BK39" s="139">
        <f t="shared" si="92"/>
        <v>0</v>
      </c>
      <c r="BL39" s="139">
        <f t="shared" si="93"/>
        <v>0</v>
      </c>
      <c r="BM39" s="139">
        <f t="shared" si="94"/>
        <v>0</v>
      </c>
      <c r="BO39" s="139">
        <f t="shared" ca="1" si="95"/>
        <v>0</v>
      </c>
      <c r="BP39" s="139">
        <f t="shared" ca="1" si="96"/>
        <v>0</v>
      </c>
      <c r="BQ39" s="139">
        <f t="shared" ca="1" si="97"/>
        <v>0</v>
      </c>
      <c r="BR39" s="139">
        <f t="shared" ca="1" si="98"/>
        <v>0</v>
      </c>
      <c r="BS39" s="139">
        <f t="shared" ca="1" si="99"/>
        <v>0</v>
      </c>
      <c r="BT39" s="139">
        <f t="shared" ca="1" si="100"/>
        <v>0</v>
      </c>
      <c r="BU39" s="139">
        <f t="shared" ca="1" si="101"/>
        <v>0</v>
      </c>
      <c r="BV39" s="139">
        <f t="shared" ca="1" si="102"/>
        <v>0</v>
      </c>
      <c r="BW39" s="139">
        <f t="shared" ca="1" si="103"/>
        <v>0</v>
      </c>
      <c r="BX39" s="139">
        <f t="shared" ca="1" si="104"/>
        <v>0</v>
      </c>
      <c r="BY39" s="139">
        <f t="shared" ca="1" si="105"/>
        <v>1</v>
      </c>
      <c r="BZ39" s="139">
        <f t="shared" ca="1" si="106"/>
        <v>0</v>
      </c>
      <c r="CA39" s="139">
        <f t="shared" ca="1" si="107"/>
        <v>0</v>
      </c>
      <c r="CB39" s="139">
        <f t="shared" ca="1" si="108"/>
        <v>0</v>
      </c>
      <c r="CC39" s="139">
        <f t="shared" ca="1" si="109"/>
        <v>0</v>
      </c>
      <c r="CD39" s="139">
        <f t="shared" ca="1" si="110"/>
        <v>0</v>
      </c>
      <c r="CE39" s="139">
        <f t="shared" ca="1" si="111"/>
        <v>0</v>
      </c>
      <c r="CF39" s="139">
        <f t="shared" ca="1" si="112"/>
        <v>0</v>
      </c>
      <c r="CG39" s="139">
        <f t="shared" ca="1" si="113"/>
        <v>0</v>
      </c>
      <c r="CH39" s="139">
        <f t="shared" ca="1" si="114"/>
        <v>0</v>
      </c>
      <c r="CI39" s="139">
        <f t="shared" ca="1" si="115"/>
        <v>1</v>
      </c>
      <c r="CJ39" s="139">
        <f t="shared" ca="1" si="116"/>
        <v>0</v>
      </c>
      <c r="CK39" s="139">
        <f t="shared" ca="1" si="117"/>
        <v>0</v>
      </c>
      <c r="CL39" s="139">
        <f t="shared" ca="1" si="118"/>
        <v>0</v>
      </c>
      <c r="CM39" s="139">
        <f t="shared" ca="1" si="119"/>
        <v>0</v>
      </c>
      <c r="CN39" s="139">
        <f t="shared" ca="1" si="120"/>
        <v>0</v>
      </c>
      <c r="CO39" s="139">
        <f t="shared" ca="1" si="121"/>
        <v>0</v>
      </c>
      <c r="CP39" s="139">
        <f t="shared" ca="1" si="122"/>
        <v>0</v>
      </c>
      <c r="CQ39" s="139">
        <f t="shared" ca="1" si="123"/>
        <v>0</v>
      </c>
      <c r="CR39" s="139">
        <f t="shared" ca="1" si="124"/>
        <v>0</v>
      </c>
    </row>
    <row r="40" spans="2:96" ht="15" customHeight="1" x14ac:dyDescent="0.3">
      <c r="B40" s="2" t="s">
        <v>92</v>
      </c>
      <c r="C40" s="3" t="s">
        <v>52</v>
      </c>
      <c r="D40" s="6">
        <v>10</v>
      </c>
      <c r="E40" s="4">
        <v>1</v>
      </c>
      <c r="F40" s="4">
        <v>1</v>
      </c>
      <c r="G40" s="4">
        <v>1</v>
      </c>
      <c r="H40" s="4">
        <v>1</v>
      </c>
      <c r="I40" s="4">
        <v>1</v>
      </c>
      <c r="J40" s="4">
        <v>1</v>
      </c>
      <c r="K40" s="4">
        <v>1</v>
      </c>
      <c r="L40" s="4">
        <v>1</v>
      </c>
      <c r="M40" s="4">
        <v>1</v>
      </c>
      <c r="N40" s="4">
        <v>1</v>
      </c>
      <c r="O40" s="4">
        <v>1</v>
      </c>
      <c r="P40" s="4">
        <v>1</v>
      </c>
      <c r="Q40" s="4">
        <v>1</v>
      </c>
      <c r="R40" s="4">
        <v>1</v>
      </c>
      <c r="S40" s="4">
        <v>1</v>
      </c>
      <c r="T40" s="4">
        <v>1</v>
      </c>
      <c r="U40" s="4">
        <v>1</v>
      </c>
      <c r="V40" s="4">
        <v>1</v>
      </c>
      <c r="W40" s="4">
        <v>1</v>
      </c>
      <c r="X40" s="4">
        <v>1</v>
      </c>
      <c r="Y40" s="4">
        <v>1</v>
      </c>
      <c r="Z40" s="4">
        <v>1</v>
      </c>
      <c r="AA40" s="4">
        <v>1</v>
      </c>
      <c r="AB40" s="4">
        <v>1</v>
      </c>
      <c r="AC40" s="4">
        <v>1</v>
      </c>
      <c r="AD40" s="4">
        <v>1</v>
      </c>
      <c r="AE40" s="4">
        <v>1</v>
      </c>
      <c r="AF40" s="4">
        <v>1</v>
      </c>
      <c r="AG40" s="4">
        <v>1</v>
      </c>
      <c r="AH40" s="4">
        <v>1</v>
      </c>
      <c r="AJ40" s="139">
        <f t="shared" si="2"/>
        <v>1</v>
      </c>
      <c r="AK40" s="139">
        <f t="shared" si="66"/>
        <v>0</v>
      </c>
      <c r="AL40" s="139">
        <f t="shared" si="67"/>
        <v>0</v>
      </c>
      <c r="AM40" s="139">
        <f t="shared" si="68"/>
        <v>0</v>
      </c>
      <c r="AN40" s="139">
        <f t="shared" si="69"/>
        <v>0</v>
      </c>
      <c r="AO40" s="139">
        <f t="shared" si="70"/>
        <v>0</v>
      </c>
      <c r="AP40" s="139">
        <f t="shared" si="71"/>
        <v>0</v>
      </c>
      <c r="AQ40" s="139">
        <f t="shared" si="72"/>
        <v>0</v>
      </c>
      <c r="AR40" s="139">
        <f t="shared" si="73"/>
        <v>0</v>
      </c>
      <c r="AS40" s="139">
        <f t="shared" si="74"/>
        <v>0</v>
      </c>
      <c r="AT40" s="139">
        <f t="shared" si="75"/>
        <v>0</v>
      </c>
      <c r="AU40" s="139">
        <f t="shared" si="76"/>
        <v>0</v>
      </c>
      <c r="AV40" s="139">
        <f t="shared" si="77"/>
        <v>0</v>
      </c>
      <c r="AW40" s="139">
        <f t="shared" si="78"/>
        <v>0</v>
      </c>
      <c r="AX40" s="139">
        <f t="shared" si="79"/>
        <v>0</v>
      </c>
      <c r="AY40" s="139">
        <f t="shared" si="80"/>
        <v>0</v>
      </c>
      <c r="AZ40" s="139">
        <f t="shared" si="81"/>
        <v>0</v>
      </c>
      <c r="BA40" s="139">
        <f t="shared" si="82"/>
        <v>0</v>
      </c>
      <c r="BB40" s="139">
        <f t="shared" si="83"/>
        <v>0</v>
      </c>
      <c r="BC40" s="139">
        <f t="shared" si="84"/>
        <v>0</v>
      </c>
      <c r="BD40" s="139">
        <f t="shared" si="85"/>
        <v>0</v>
      </c>
      <c r="BE40" s="139">
        <f t="shared" si="86"/>
        <v>0</v>
      </c>
      <c r="BF40" s="139">
        <f t="shared" si="87"/>
        <v>0</v>
      </c>
      <c r="BG40" s="139">
        <f t="shared" si="88"/>
        <v>0</v>
      </c>
      <c r="BH40" s="139">
        <f t="shared" si="89"/>
        <v>0</v>
      </c>
      <c r="BI40" s="139">
        <f t="shared" si="90"/>
        <v>0</v>
      </c>
      <c r="BJ40" s="139">
        <f t="shared" si="91"/>
        <v>0</v>
      </c>
      <c r="BK40" s="139">
        <f t="shared" si="92"/>
        <v>0</v>
      </c>
      <c r="BL40" s="139">
        <f t="shared" si="93"/>
        <v>0</v>
      </c>
      <c r="BM40" s="139">
        <f t="shared" si="94"/>
        <v>0</v>
      </c>
      <c r="BO40" s="139">
        <f t="shared" ca="1" si="95"/>
        <v>0</v>
      </c>
      <c r="BP40" s="139">
        <f t="shared" ca="1" si="96"/>
        <v>0</v>
      </c>
      <c r="BQ40" s="139">
        <f t="shared" ca="1" si="97"/>
        <v>0</v>
      </c>
      <c r="BR40" s="139">
        <f t="shared" ca="1" si="98"/>
        <v>0</v>
      </c>
      <c r="BS40" s="139">
        <f t="shared" ca="1" si="99"/>
        <v>0</v>
      </c>
      <c r="BT40" s="139">
        <f t="shared" ca="1" si="100"/>
        <v>0</v>
      </c>
      <c r="BU40" s="139">
        <f t="shared" ca="1" si="101"/>
        <v>0</v>
      </c>
      <c r="BV40" s="139">
        <f t="shared" ca="1" si="102"/>
        <v>0</v>
      </c>
      <c r="BW40" s="139">
        <f t="shared" ca="1" si="103"/>
        <v>0</v>
      </c>
      <c r="BX40" s="139">
        <f t="shared" ca="1" si="104"/>
        <v>0</v>
      </c>
      <c r="BY40" s="139">
        <f t="shared" ca="1" si="105"/>
        <v>1</v>
      </c>
      <c r="BZ40" s="139">
        <f t="shared" ca="1" si="106"/>
        <v>0</v>
      </c>
      <c r="CA40" s="139">
        <f t="shared" ca="1" si="107"/>
        <v>0</v>
      </c>
      <c r="CB40" s="139">
        <f t="shared" ca="1" si="108"/>
        <v>0</v>
      </c>
      <c r="CC40" s="139">
        <f t="shared" ca="1" si="109"/>
        <v>0</v>
      </c>
      <c r="CD40" s="139">
        <f t="shared" ca="1" si="110"/>
        <v>0</v>
      </c>
      <c r="CE40" s="139">
        <f t="shared" ca="1" si="111"/>
        <v>0</v>
      </c>
      <c r="CF40" s="139">
        <f t="shared" ca="1" si="112"/>
        <v>0</v>
      </c>
      <c r="CG40" s="139">
        <f t="shared" ca="1" si="113"/>
        <v>0</v>
      </c>
      <c r="CH40" s="139">
        <f t="shared" ca="1" si="114"/>
        <v>0</v>
      </c>
      <c r="CI40" s="139">
        <f t="shared" ca="1" si="115"/>
        <v>1</v>
      </c>
      <c r="CJ40" s="139">
        <f t="shared" ca="1" si="116"/>
        <v>0</v>
      </c>
      <c r="CK40" s="139">
        <f t="shared" ca="1" si="117"/>
        <v>0</v>
      </c>
      <c r="CL40" s="139">
        <f t="shared" ca="1" si="118"/>
        <v>0</v>
      </c>
      <c r="CM40" s="139">
        <f t="shared" ca="1" si="119"/>
        <v>0</v>
      </c>
      <c r="CN40" s="139">
        <f t="shared" ca="1" si="120"/>
        <v>0</v>
      </c>
      <c r="CO40" s="139">
        <f t="shared" ca="1" si="121"/>
        <v>0</v>
      </c>
      <c r="CP40" s="139">
        <f t="shared" ca="1" si="122"/>
        <v>0</v>
      </c>
      <c r="CQ40" s="139">
        <f t="shared" ca="1" si="123"/>
        <v>0</v>
      </c>
      <c r="CR40" s="139">
        <f t="shared" ca="1" si="124"/>
        <v>0</v>
      </c>
    </row>
    <row r="41" spans="2:96" ht="15" customHeight="1" x14ac:dyDescent="0.3">
      <c r="B41" s="2" t="s">
        <v>93</v>
      </c>
      <c r="C41" s="3" t="s">
        <v>56</v>
      </c>
      <c r="D41" s="6">
        <v>4</v>
      </c>
      <c r="E41" s="4">
        <f>1*2+3+1</f>
        <v>6</v>
      </c>
      <c r="F41" s="4">
        <f t="shared" ref="F41:AH41" si="125">1*2+3+1</f>
        <v>6</v>
      </c>
      <c r="G41" s="4">
        <f t="shared" si="125"/>
        <v>6</v>
      </c>
      <c r="H41" s="4">
        <f t="shared" si="125"/>
        <v>6</v>
      </c>
      <c r="I41" s="4">
        <f t="shared" si="125"/>
        <v>6</v>
      </c>
      <c r="J41" s="4">
        <f t="shared" si="125"/>
        <v>6</v>
      </c>
      <c r="K41" s="4">
        <f t="shared" si="125"/>
        <v>6</v>
      </c>
      <c r="L41" s="4">
        <f t="shared" si="125"/>
        <v>6</v>
      </c>
      <c r="M41" s="4">
        <f t="shared" si="125"/>
        <v>6</v>
      </c>
      <c r="N41" s="4">
        <f t="shared" si="125"/>
        <v>6</v>
      </c>
      <c r="O41" s="4">
        <f t="shared" si="125"/>
        <v>6</v>
      </c>
      <c r="P41" s="4">
        <f t="shared" si="125"/>
        <v>6</v>
      </c>
      <c r="Q41" s="4">
        <f t="shared" si="125"/>
        <v>6</v>
      </c>
      <c r="R41" s="4">
        <f t="shared" si="125"/>
        <v>6</v>
      </c>
      <c r="S41" s="4">
        <f t="shared" si="125"/>
        <v>6</v>
      </c>
      <c r="T41" s="4">
        <f t="shared" si="125"/>
        <v>6</v>
      </c>
      <c r="U41" s="4">
        <f t="shared" si="125"/>
        <v>6</v>
      </c>
      <c r="V41" s="4">
        <f t="shared" si="125"/>
        <v>6</v>
      </c>
      <c r="W41" s="4">
        <f t="shared" si="125"/>
        <v>6</v>
      </c>
      <c r="X41" s="4">
        <f t="shared" si="125"/>
        <v>6</v>
      </c>
      <c r="Y41" s="4">
        <f t="shared" si="125"/>
        <v>6</v>
      </c>
      <c r="Z41" s="4">
        <f t="shared" si="125"/>
        <v>6</v>
      </c>
      <c r="AA41" s="4">
        <f t="shared" si="125"/>
        <v>6</v>
      </c>
      <c r="AB41" s="4">
        <f t="shared" si="125"/>
        <v>6</v>
      </c>
      <c r="AC41" s="4">
        <f t="shared" si="125"/>
        <v>6</v>
      </c>
      <c r="AD41" s="4">
        <f t="shared" si="125"/>
        <v>6</v>
      </c>
      <c r="AE41" s="4">
        <f t="shared" si="125"/>
        <v>6</v>
      </c>
      <c r="AF41" s="4">
        <f t="shared" si="125"/>
        <v>6</v>
      </c>
      <c r="AG41" s="4">
        <f t="shared" si="125"/>
        <v>6</v>
      </c>
      <c r="AH41" s="4">
        <f t="shared" si="125"/>
        <v>6</v>
      </c>
      <c r="AJ41" s="139">
        <f t="shared" si="2"/>
        <v>6</v>
      </c>
      <c r="AK41" s="139">
        <f t="shared" si="66"/>
        <v>0</v>
      </c>
      <c r="AL41" s="139">
        <f t="shared" si="67"/>
        <v>0</v>
      </c>
      <c r="AM41" s="139">
        <f t="shared" si="68"/>
        <v>0</v>
      </c>
      <c r="AN41" s="139">
        <f t="shared" si="69"/>
        <v>0</v>
      </c>
      <c r="AO41" s="139">
        <f t="shared" si="70"/>
        <v>0</v>
      </c>
      <c r="AP41" s="139">
        <f t="shared" si="71"/>
        <v>0</v>
      </c>
      <c r="AQ41" s="139">
        <f t="shared" si="72"/>
        <v>0</v>
      </c>
      <c r="AR41" s="139">
        <f t="shared" si="73"/>
        <v>0</v>
      </c>
      <c r="AS41" s="139">
        <f t="shared" si="74"/>
        <v>0</v>
      </c>
      <c r="AT41" s="139">
        <f t="shared" si="75"/>
        <v>0</v>
      </c>
      <c r="AU41" s="139">
        <f t="shared" si="76"/>
        <v>0</v>
      </c>
      <c r="AV41" s="139">
        <f t="shared" si="77"/>
        <v>0</v>
      </c>
      <c r="AW41" s="139">
        <f t="shared" si="78"/>
        <v>0</v>
      </c>
      <c r="AX41" s="139">
        <f t="shared" si="79"/>
        <v>0</v>
      </c>
      <c r="AY41" s="139">
        <f t="shared" si="80"/>
        <v>0</v>
      </c>
      <c r="AZ41" s="139">
        <f t="shared" si="81"/>
        <v>0</v>
      </c>
      <c r="BA41" s="139">
        <f t="shared" si="82"/>
        <v>0</v>
      </c>
      <c r="BB41" s="139">
        <f t="shared" si="83"/>
        <v>0</v>
      </c>
      <c r="BC41" s="139">
        <f t="shared" si="84"/>
        <v>0</v>
      </c>
      <c r="BD41" s="139">
        <f t="shared" si="85"/>
        <v>0</v>
      </c>
      <c r="BE41" s="139">
        <f t="shared" si="86"/>
        <v>0</v>
      </c>
      <c r="BF41" s="139">
        <f t="shared" si="87"/>
        <v>0</v>
      </c>
      <c r="BG41" s="139">
        <f t="shared" si="88"/>
        <v>0</v>
      </c>
      <c r="BH41" s="139">
        <f t="shared" si="89"/>
        <v>0</v>
      </c>
      <c r="BI41" s="139">
        <f t="shared" si="90"/>
        <v>0</v>
      </c>
      <c r="BJ41" s="139">
        <f t="shared" si="91"/>
        <v>0</v>
      </c>
      <c r="BK41" s="139">
        <f t="shared" si="92"/>
        <v>0</v>
      </c>
      <c r="BL41" s="139">
        <f t="shared" si="93"/>
        <v>0</v>
      </c>
      <c r="BM41" s="139">
        <f t="shared" si="94"/>
        <v>0</v>
      </c>
      <c r="BO41" s="139">
        <f t="shared" ca="1" si="95"/>
        <v>0</v>
      </c>
      <c r="BP41" s="139">
        <f t="shared" ca="1" si="96"/>
        <v>0</v>
      </c>
      <c r="BQ41" s="139">
        <f t="shared" ca="1" si="97"/>
        <v>0</v>
      </c>
      <c r="BR41" s="139">
        <f t="shared" ca="1" si="98"/>
        <v>0</v>
      </c>
      <c r="BS41" s="139">
        <f t="shared" ca="1" si="99"/>
        <v>6</v>
      </c>
      <c r="BT41" s="139">
        <f t="shared" ca="1" si="100"/>
        <v>0</v>
      </c>
      <c r="BU41" s="139">
        <f t="shared" ca="1" si="101"/>
        <v>0</v>
      </c>
      <c r="BV41" s="139">
        <f t="shared" ca="1" si="102"/>
        <v>0</v>
      </c>
      <c r="BW41" s="139">
        <f t="shared" ca="1" si="103"/>
        <v>6</v>
      </c>
      <c r="BX41" s="139">
        <f t="shared" ca="1" si="104"/>
        <v>0</v>
      </c>
      <c r="BY41" s="139">
        <f t="shared" ca="1" si="105"/>
        <v>0</v>
      </c>
      <c r="BZ41" s="139">
        <f t="shared" ca="1" si="106"/>
        <v>0</v>
      </c>
      <c r="CA41" s="139">
        <f t="shared" ca="1" si="107"/>
        <v>6</v>
      </c>
      <c r="CB41" s="139">
        <f t="shared" ca="1" si="108"/>
        <v>0</v>
      </c>
      <c r="CC41" s="139">
        <f t="shared" ca="1" si="109"/>
        <v>0</v>
      </c>
      <c r="CD41" s="139">
        <f t="shared" ca="1" si="110"/>
        <v>0</v>
      </c>
      <c r="CE41" s="139">
        <f t="shared" ca="1" si="111"/>
        <v>6</v>
      </c>
      <c r="CF41" s="139">
        <f t="shared" ca="1" si="112"/>
        <v>0</v>
      </c>
      <c r="CG41" s="139">
        <f t="shared" ca="1" si="113"/>
        <v>0</v>
      </c>
      <c r="CH41" s="139">
        <f t="shared" ca="1" si="114"/>
        <v>0</v>
      </c>
      <c r="CI41" s="139">
        <f t="shared" ca="1" si="115"/>
        <v>6</v>
      </c>
      <c r="CJ41" s="139">
        <f t="shared" ca="1" si="116"/>
        <v>0</v>
      </c>
      <c r="CK41" s="139">
        <f t="shared" ca="1" si="117"/>
        <v>0</v>
      </c>
      <c r="CL41" s="139">
        <f t="shared" ca="1" si="118"/>
        <v>0</v>
      </c>
      <c r="CM41" s="139">
        <f t="shared" ca="1" si="119"/>
        <v>6</v>
      </c>
      <c r="CN41" s="139">
        <f t="shared" ca="1" si="120"/>
        <v>0</v>
      </c>
      <c r="CO41" s="139">
        <f t="shared" ca="1" si="121"/>
        <v>0</v>
      </c>
      <c r="CP41" s="139">
        <f t="shared" ca="1" si="122"/>
        <v>0</v>
      </c>
      <c r="CQ41" s="139">
        <f t="shared" ca="1" si="123"/>
        <v>6</v>
      </c>
      <c r="CR41" s="139">
        <f t="shared" ca="1" si="124"/>
        <v>0</v>
      </c>
    </row>
    <row r="42" spans="2:96" ht="15" customHeight="1" x14ac:dyDescent="0.3">
      <c r="B42" s="2" t="s">
        <v>121</v>
      </c>
      <c r="C42" s="3" t="s">
        <v>57</v>
      </c>
      <c r="D42" s="6">
        <v>4</v>
      </c>
      <c r="E42" s="4">
        <f>1+1</f>
        <v>2</v>
      </c>
      <c r="F42" s="4">
        <f t="shared" ref="F42:AH42" si="126">1+1</f>
        <v>2</v>
      </c>
      <c r="G42" s="4">
        <f t="shared" si="126"/>
        <v>2</v>
      </c>
      <c r="H42" s="4">
        <f t="shared" si="126"/>
        <v>2</v>
      </c>
      <c r="I42" s="4">
        <f t="shared" si="126"/>
        <v>2</v>
      </c>
      <c r="J42" s="4">
        <f t="shared" si="126"/>
        <v>2</v>
      </c>
      <c r="K42" s="4">
        <f t="shared" si="126"/>
        <v>2</v>
      </c>
      <c r="L42" s="4">
        <f t="shared" si="126"/>
        <v>2</v>
      </c>
      <c r="M42" s="4">
        <f t="shared" si="126"/>
        <v>2</v>
      </c>
      <c r="N42" s="4">
        <f t="shared" si="126"/>
        <v>2</v>
      </c>
      <c r="O42" s="4">
        <f t="shared" si="126"/>
        <v>2</v>
      </c>
      <c r="P42" s="4">
        <f t="shared" si="126"/>
        <v>2</v>
      </c>
      <c r="Q42" s="4">
        <f t="shared" si="126"/>
        <v>2</v>
      </c>
      <c r="R42" s="4">
        <f t="shared" si="126"/>
        <v>2</v>
      </c>
      <c r="S42" s="4">
        <f t="shared" si="126"/>
        <v>2</v>
      </c>
      <c r="T42" s="4">
        <f t="shared" si="126"/>
        <v>2</v>
      </c>
      <c r="U42" s="4">
        <f t="shared" si="126"/>
        <v>2</v>
      </c>
      <c r="V42" s="4">
        <f t="shared" si="126"/>
        <v>2</v>
      </c>
      <c r="W42" s="4">
        <f t="shared" si="126"/>
        <v>2</v>
      </c>
      <c r="X42" s="4">
        <f t="shared" si="126"/>
        <v>2</v>
      </c>
      <c r="Y42" s="4">
        <f t="shared" si="126"/>
        <v>2</v>
      </c>
      <c r="Z42" s="4">
        <f t="shared" si="126"/>
        <v>2</v>
      </c>
      <c r="AA42" s="4">
        <f t="shared" si="126"/>
        <v>2</v>
      </c>
      <c r="AB42" s="4">
        <f t="shared" si="126"/>
        <v>2</v>
      </c>
      <c r="AC42" s="4">
        <f t="shared" si="126"/>
        <v>2</v>
      </c>
      <c r="AD42" s="4">
        <f t="shared" si="126"/>
        <v>2</v>
      </c>
      <c r="AE42" s="4">
        <f t="shared" si="126"/>
        <v>2</v>
      </c>
      <c r="AF42" s="4">
        <f t="shared" si="126"/>
        <v>2</v>
      </c>
      <c r="AG42" s="4">
        <f t="shared" si="126"/>
        <v>2</v>
      </c>
      <c r="AH42" s="4">
        <f t="shared" si="126"/>
        <v>2</v>
      </c>
      <c r="AJ42" s="139">
        <f t="shared" si="2"/>
        <v>2</v>
      </c>
      <c r="AK42" s="139">
        <f t="shared" si="66"/>
        <v>0</v>
      </c>
      <c r="AL42" s="139">
        <f t="shared" si="67"/>
        <v>0</v>
      </c>
      <c r="AM42" s="139">
        <f t="shared" si="68"/>
        <v>0</v>
      </c>
      <c r="AN42" s="139">
        <f t="shared" si="69"/>
        <v>0</v>
      </c>
      <c r="AO42" s="139">
        <f t="shared" si="70"/>
        <v>0</v>
      </c>
      <c r="AP42" s="139">
        <f t="shared" si="71"/>
        <v>0</v>
      </c>
      <c r="AQ42" s="139">
        <f t="shared" si="72"/>
        <v>0</v>
      </c>
      <c r="AR42" s="139">
        <f t="shared" si="73"/>
        <v>0</v>
      </c>
      <c r="AS42" s="139">
        <f t="shared" si="74"/>
        <v>0</v>
      </c>
      <c r="AT42" s="139">
        <f t="shared" si="75"/>
        <v>0</v>
      </c>
      <c r="AU42" s="139">
        <f t="shared" si="76"/>
        <v>0</v>
      </c>
      <c r="AV42" s="139">
        <f t="shared" si="77"/>
        <v>0</v>
      </c>
      <c r="AW42" s="139">
        <f t="shared" si="78"/>
        <v>0</v>
      </c>
      <c r="AX42" s="139">
        <f t="shared" si="79"/>
        <v>0</v>
      </c>
      <c r="AY42" s="139">
        <f t="shared" si="80"/>
        <v>0</v>
      </c>
      <c r="AZ42" s="139">
        <f t="shared" si="81"/>
        <v>0</v>
      </c>
      <c r="BA42" s="139">
        <f t="shared" si="82"/>
        <v>0</v>
      </c>
      <c r="BB42" s="139">
        <f t="shared" si="83"/>
        <v>0</v>
      </c>
      <c r="BC42" s="139">
        <f t="shared" si="84"/>
        <v>0</v>
      </c>
      <c r="BD42" s="139">
        <f t="shared" si="85"/>
        <v>0</v>
      </c>
      <c r="BE42" s="139">
        <f t="shared" si="86"/>
        <v>0</v>
      </c>
      <c r="BF42" s="139">
        <f t="shared" si="87"/>
        <v>0</v>
      </c>
      <c r="BG42" s="139">
        <f t="shared" si="88"/>
        <v>0</v>
      </c>
      <c r="BH42" s="139">
        <f t="shared" si="89"/>
        <v>0</v>
      </c>
      <c r="BI42" s="139">
        <f t="shared" si="90"/>
        <v>0</v>
      </c>
      <c r="BJ42" s="139">
        <f t="shared" si="91"/>
        <v>0</v>
      </c>
      <c r="BK42" s="139">
        <f t="shared" si="92"/>
        <v>0</v>
      </c>
      <c r="BL42" s="139">
        <f t="shared" si="93"/>
        <v>0</v>
      </c>
      <c r="BM42" s="139">
        <f t="shared" si="94"/>
        <v>0</v>
      </c>
      <c r="BO42" s="139">
        <f t="shared" ca="1" si="95"/>
        <v>0</v>
      </c>
      <c r="BP42" s="139">
        <f t="shared" ca="1" si="96"/>
        <v>0</v>
      </c>
      <c r="BQ42" s="139">
        <f t="shared" ca="1" si="97"/>
        <v>0</v>
      </c>
      <c r="BR42" s="139">
        <f t="shared" ca="1" si="98"/>
        <v>0</v>
      </c>
      <c r="BS42" s="139">
        <f t="shared" ca="1" si="99"/>
        <v>2</v>
      </c>
      <c r="BT42" s="139">
        <f t="shared" ca="1" si="100"/>
        <v>0</v>
      </c>
      <c r="BU42" s="139">
        <f t="shared" ca="1" si="101"/>
        <v>0</v>
      </c>
      <c r="BV42" s="139">
        <f t="shared" ca="1" si="102"/>
        <v>0</v>
      </c>
      <c r="BW42" s="139">
        <f t="shared" ca="1" si="103"/>
        <v>2</v>
      </c>
      <c r="BX42" s="139">
        <f t="shared" ca="1" si="104"/>
        <v>0</v>
      </c>
      <c r="BY42" s="139">
        <f t="shared" ca="1" si="105"/>
        <v>0</v>
      </c>
      <c r="BZ42" s="139">
        <f t="shared" ca="1" si="106"/>
        <v>0</v>
      </c>
      <c r="CA42" s="139">
        <f t="shared" ca="1" si="107"/>
        <v>2</v>
      </c>
      <c r="CB42" s="139">
        <f t="shared" ca="1" si="108"/>
        <v>0</v>
      </c>
      <c r="CC42" s="139">
        <f t="shared" ca="1" si="109"/>
        <v>0</v>
      </c>
      <c r="CD42" s="139">
        <f t="shared" ca="1" si="110"/>
        <v>0</v>
      </c>
      <c r="CE42" s="139">
        <f t="shared" ca="1" si="111"/>
        <v>2</v>
      </c>
      <c r="CF42" s="139">
        <f t="shared" ca="1" si="112"/>
        <v>0</v>
      </c>
      <c r="CG42" s="139">
        <f t="shared" ca="1" si="113"/>
        <v>0</v>
      </c>
      <c r="CH42" s="139">
        <f t="shared" ca="1" si="114"/>
        <v>0</v>
      </c>
      <c r="CI42" s="139">
        <f t="shared" ca="1" si="115"/>
        <v>2</v>
      </c>
      <c r="CJ42" s="139">
        <f t="shared" ca="1" si="116"/>
        <v>0</v>
      </c>
      <c r="CK42" s="139">
        <f t="shared" ca="1" si="117"/>
        <v>0</v>
      </c>
      <c r="CL42" s="139">
        <f t="shared" ca="1" si="118"/>
        <v>0</v>
      </c>
      <c r="CM42" s="139">
        <f t="shared" ca="1" si="119"/>
        <v>2</v>
      </c>
      <c r="CN42" s="139">
        <f t="shared" ca="1" si="120"/>
        <v>0</v>
      </c>
      <c r="CO42" s="139">
        <f t="shared" ca="1" si="121"/>
        <v>0</v>
      </c>
      <c r="CP42" s="139">
        <f t="shared" ca="1" si="122"/>
        <v>0</v>
      </c>
      <c r="CQ42" s="139">
        <f t="shared" ca="1" si="123"/>
        <v>2</v>
      </c>
      <c r="CR42" s="139">
        <f t="shared" ca="1" si="124"/>
        <v>0</v>
      </c>
    </row>
    <row r="43" spans="2:96" ht="15" customHeight="1" x14ac:dyDescent="0.3">
      <c r="B43" s="98" t="s">
        <v>94</v>
      </c>
      <c r="C43" s="99" t="s">
        <v>61</v>
      </c>
      <c r="D43" s="113"/>
      <c r="E43" s="108"/>
      <c r="F43" s="109"/>
      <c r="G43" s="109"/>
      <c r="H43" s="109"/>
      <c r="I43" s="109"/>
      <c r="J43" s="109"/>
      <c r="K43" s="109"/>
      <c r="L43" s="109"/>
      <c r="M43" s="109"/>
      <c r="N43" s="109"/>
      <c r="O43" s="109"/>
      <c r="P43" s="109"/>
      <c r="Q43" s="109"/>
      <c r="R43" s="109"/>
      <c r="S43" s="109"/>
      <c r="T43" s="109"/>
      <c r="U43" s="109"/>
      <c r="V43" s="109"/>
      <c r="W43" s="109"/>
      <c r="X43" s="109"/>
      <c r="Y43" s="109"/>
      <c r="Z43" s="109"/>
      <c r="AA43" s="109"/>
      <c r="AB43" s="109"/>
      <c r="AC43" s="109"/>
      <c r="AD43" s="109"/>
      <c r="AE43" s="109"/>
      <c r="AF43" s="109"/>
      <c r="AG43" s="109"/>
      <c r="AH43" s="110"/>
      <c r="AJ43" s="137"/>
      <c r="AK43" s="138"/>
      <c r="AL43" s="138"/>
      <c r="AM43" s="138"/>
      <c r="AN43" s="138"/>
      <c r="AO43" s="138"/>
      <c r="AP43" s="138"/>
      <c r="AQ43" s="138"/>
      <c r="AR43" s="138"/>
      <c r="AS43" s="138"/>
      <c r="AT43" s="138"/>
      <c r="AU43" s="138"/>
      <c r="AV43" s="138"/>
      <c r="AW43" s="138"/>
      <c r="AX43" s="138"/>
      <c r="AY43" s="138"/>
      <c r="AZ43" s="138"/>
      <c r="BA43" s="138"/>
      <c r="BB43" s="138"/>
      <c r="BC43" s="138"/>
      <c r="BD43" s="138"/>
      <c r="BE43" s="138"/>
      <c r="BF43" s="138"/>
      <c r="BG43" s="138"/>
      <c r="BH43" s="138"/>
      <c r="BI43" s="138"/>
      <c r="BJ43" s="138"/>
      <c r="BK43" s="138"/>
      <c r="BL43" s="138"/>
      <c r="BM43" s="111"/>
      <c r="BO43" s="137"/>
      <c r="BP43" s="138"/>
      <c r="BQ43" s="138"/>
      <c r="BR43" s="138"/>
      <c r="BS43" s="138"/>
      <c r="BT43" s="138"/>
      <c r="BU43" s="138"/>
      <c r="BV43" s="138"/>
      <c r="BW43" s="138"/>
      <c r="BX43" s="138"/>
      <c r="BY43" s="138"/>
      <c r="BZ43" s="138"/>
      <c r="CA43" s="138"/>
      <c r="CB43" s="138"/>
      <c r="CC43" s="138"/>
      <c r="CD43" s="138"/>
      <c r="CE43" s="138"/>
      <c r="CF43" s="138"/>
      <c r="CG43" s="138"/>
      <c r="CH43" s="138"/>
      <c r="CI43" s="138"/>
      <c r="CJ43" s="138"/>
      <c r="CK43" s="138"/>
      <c r="CL43" s="138"/>
      <c r="CM43" s="138"/>
      <c r="CN43" s="138"/>
      <c r="CO43" s="138"/>
      <c r="CP43" s="138"/>
      <c r="CQ43" s="138"/>
      <c r="CR43" s="111"/>
    </row>
    <row r="44" spans="2:96" ht="15" customHeight="1" x14ac:dyDescent="0.3">
      <c r="B44" s="2" t="s">
        <v>95</v>
      </c>
      <c r="C44" s="3" t="s">
        <v>68</v>
      </c>
      <c r="D44" s="6">
        <v>30</v>
      </c>
      <c r="E44" s="4">
        <v>1</v>
      </c>
      <c r="F44" s="4">
        <v>1</v>
      </c>
      <c r="G44" s="4">
        <v>1</v>
      </c>
      <c r="H44" s="4">
        <v>1</v>
      </c>
      <c r="I44" s="4">
        <v>1</v>
      </c>
      <c r="J44" s="4">
        <v>1</v>
      </c>
      <c r="K44" s="4">
        <v>1</v>
      </c>
      <c r="L44" s="4">
        <v>1</v>
      </c>
      <c r="M44" s="4">
        <v>1</v>
      </c>
      <c r="N44" s="4">
        <v>1</v>
      </c>
      <c r="O44" s="4">
        <v>1</v>
      </c>
      <c r="P44" s="4">
        <v>1</v>
      </c>
      <c r="Q44" s="4">
        <v>1</v>
      </c>
      <c r="R44" s="4">
        <v>1</v>
      </c>
      <c r="S44" s="4">
        <v>1</v>
      </c>
      <c r="T44" s="4">
        <v>1</v>
      </c>
      <c r="U44" s="4">
        <v>1</v>
      </c>
      <c r="V44" s="4">
        <v>1</v>
      </c>
      <c r="W44" s="4">
        <v>1</v>
      </c>
      <c r="X44" s="4">
        <v>1</v>
      </c>
      <c r="Y44" s="4">
        <v>1</v>
      </c>
      <c r="Z44" s="4">
        <v>1</v>
      </c>
      <c r="AA44" s="4">
        <v>1</v>
      </c>
      <c r="AB44" s="4">
        <v>1</v>
      </c>
      <c r="AC44" s="4">
        <v>1</v>
      </c>
      <c r="AD44" s="4">
        <v>1</v>
      </c>
      <c r="AE44" s="4">
        <v>1</v>
      </c>
      <c r="AF44" s="4">
        <v>1</v>
      </c>
      <c r="AG44" s="4">
        <v>1</v>
      </c>
      <c r="AH44" s="4">
        <v>1</v>
      </c>
      <c r="AJ44" s="139">
        <f t="shared" si="2"/>
        <v>1</v>
      </c>
      <c r="AK44" s="139">
        <f t="shared" ref="AK44:AS47" si="127">IF(F44&gt;E44,F44-E44,0)</f>
        <v>0</v>
      </c>
      <c r="AL44" s="139">
        <f t="shared" si="127"/>
        <v>0</v>
      </c>
      <c r="AM44" s="139">
        <f t="shared" si="127"/>
        <v>0</v>
      </c>
      <c r="AN44" s="139">
        <f t="shared" si="127"/>
        <v>0</v>
      </c>
      <c r="AO44" s="139">
        <f t="shared" si="127"/>
        <v>0</v>
      </c>
      <c r="AP44" s="139">
        <f t="shared" si="127"/>
        <v>0</v>
      </c>
      <c r="AQ44" s="139">
        <f t="shared" si="127"/>
        <v>0</v>
      </c>
      <c r="AR44" s="139">
        <f t="shared" si="127"/>
        <v>0</v>
      </c>
      <c r="AS44" s="139">
        <f t="shared" si="127"/>
        <v>0</v>
      </c>
      <c r="AT44" s="139">
        <f t="shared" ref="AT44:BC47" si="128">IF(O44&gt;N44,O44-N44,0)</f>
        <v>0</v>
      </c>
      <c r="AU44" s="139">
        <f t="shared" si="128"/>
        <v>0</v>
      </c>
      <c r="AV44" s="139">
        <f t="shared" si="128"/>
        <v>0</v>
      </c>
      <c r="AW44" s="139">
        <f t="shared" si="128"/>
        <v>0</v>
      </c>
      <c r="AX44" s="139">
        <f t="shared" si="128"/>
        <v>0</v>
      </c>
      <c r="AY44" s="139">
        <f t="shared" si="128"/>
        <v>0</v>
      </c>
      <c r="AZ44" s="139">
        <f t="shared" si="128"/>
        <v>0</v>
      </c>
      <c r="BA44" s="139">
        <f t="shared" si="128"/>
        <v>0</v>
      </c>
      <c r="BB44" s="139">
        <f t="shared" si="128"/>
        <v>0</v>
      </c>
      <c r="BC44" s="139">
        <f t="shared" si="128"/>
        <v>0</v>
      </c>
      <c r="BD44" s="139">
        <f t="shared" ref="BD44:BM47" si="129">IF(Y44&gt;X44,Y44-X44,0)</f>
        <v>0</v>
      </c>
      <c r="BE44" s="139">
        <f t="shared" si="129"/>
        <v>0</v>
      </c>
      <c r="BF44" s="139">
        <f t="shared" si="129"/>
        <v>0</v>
      </c>
      <c r="BG44" s="139">
        <f t="shared" si="129"/>
        <v>0</v>
      </c>
      <c r="BH44" s="139">
        <f t="shared" si="129"/>
        <v>0</v>
      </c>
      <c r="BI44" s="139">
        <f t="shared" si="129"/>
        <v>0</v>
      </c>
      <c r="BJ44" s="139">
        <f t="shared" si="129"/>
        <v>0</v>
      </c>
      <c r="BK44" s="139">
        <f t="shared" si="129"/>
        <v>0</v>
      </c>
      <c r="BL44" s="139">
        <f t="shared" si="129"/>
        <v>0</v>
      </c>
      <c r="BM44" s="139">
        <f t="shared" si="129"/>
        <v>0</v>
      </c>
      <c r="BO44" s="139">
        <f t="shared" ref="BO44:BX47" ca="1" si="130">IF(E44-SUM(OFFSET(AJ44,,-$D44+1,,$D44))-IF($D44&gt;1,SUM(OFFSET(BO44,,-$D44+1,,$D44-1)),0)&gt;0,E44-SUM(OFFSET(AJ44,,-$D44+1,,$D44))-IF($D44&gt;1,SUM(OFFSET(BO44,,-$D44+1,,$D44-1)),0),0)</f>
        <v>0</v>
      </c>
      <c r="BP44" s="139">
        <f t="shared" ca="1" si="130"/>
        <v>0</v>
      </c>
      <c r="BQ44" s="139">
        <f t="shared" ca="1" si="130"/>
        <v>0</v>
      </c>
      <c r="BR44" s="139">
        <f t="shared" ca="1" si="130"/>
        <v>0</v>
      </c>
      <c r="BS44" s="139">
        <f t="shared" ca="1" si="130"/>
        <v>0</v>
      </c>
      <c r="BT44" s="139">
        <f t="shared" ca="1" si="130"/>
        <v>0</v>
      </c>
      <c r="BU44" s="139">
        <f t="shared" ca="1" si="130"/>
        <v>0</v>
      </c>
      <c r="BV44" s="139">
        <f t="shared" ca="1" si="130"/>
        <v>0</v>
      </c>
      <c r="BW44" s="139">
        <f t="shared" ca="1" si="130"/>
        <v>0</v>
      </c>
      <c r="BX44" s="139">
        <f t="shared" ca="1" si="130"/>
        <v>0</v>
      </c>
      <c r="BY44" s="139">
        <f t="shared" ref="BY44:CH47" ca="1" si="131">IF(O44-SUM(OFFSET(AT44,,-$D44+1,,$D44))-IF($D44&gt;1,SUM(OFFSET(BY44,,-$D44+1,,$D44-1)),0)&gt;0,O44-SUM(OFFSET(AT44,,-$D44+1,,$D44))-IF($D44&gt;1,SUM(OFFSET(BY44,,-$D44+1,,$D44-1)),0),0)</f>
        <v>0</v>
      </c>
      <c r="BZ44" s="139">
        <f t="shared" ca="1" si="131"/>
        <v>0</v>
      </c>
      <c r="CA44" s="139">
        <f t="shared" ca="1" si="131"/>
        <v>0</v>
      </c>
      <c r="CB44" s="139">
        <f t="shared" ca="1" si="131"/>
        <v>0</v>
      </c>
      <c r="CC44" s="139">
        <f t="shared" ca="1" si="131"/>
        <v>0</v>
      </c>
      <c r="CD44" s="139">
        <f t="shared" ca="1" si="131"/>
        <v>0</v>
      </c>
      <c r="CE44" s="139">
        <f t="shared" ca="1" si="131"/>
        <v>0</v>
      </c>
      <c r="CF44" s="139">
        <f t="shared" ca="1" si="131"/>
        <v>0</v>
      </c>
      <c r="CG44" s="139">
        <f t="shared" ca="1" si="131"/>
        <v>0</v>
      </c>
      <c r="CH44" s="139">
        <f t="shared" ca="1" si="131"/>
        <v>0</v>
      </c>
      <c r="CI44" s="139">
        <f t="shared" ref="CI44:CR47" ca="1" si="132">IF(Y44-SUM(OFFSET(BD44,,-$D44+1,,$D44))-IF($D44&gt;1,SUM(OFFSET(CI44,,-$D44+1,,$D44-1)),0)&gt;0,Y44-SUM(OFFSET(BD44,,-$D44+1,,$D44))-IF($D44&gt;1,SUM(OFFSET(CI44,,-$D44+1,,$D44-1)),0),0)</f>
        <v>0</v>
      </c>
      <c r="CJ44" s="139">
        <f t="shared" ca="1" si="132"/>
        <v>0</v>
      </c>
      <c r="CK44" s="139">
        <f t="shared" ca="1" si="132"/>
        <v>0</v>
      </c>
      <c r="CL44" s="139">
        <f t="shared" ca="1" si="132"/>
        <v>0</v>
      </c>
      <c r="CM44" s="139">
        <f t="shared" ca="1" si="132"/>
        <v>0</v>
      </c>
      <c r="CN44" s="139">
        <f t="shared" ca="1" si="132"/>
        <v>0</v>
      </c>
      <c r="CO44" s="139">
        <f t="shared" ca="1" si="132"/>
        <v>0</v>
      </c>
      <c r="CP44" s="139">
        <f t="shared" ca="1" si="132"/>
        <v>0</v>
      </c>
      <c r="CQ44" s="139">
        <f t="shared" ca="1" si="132"/>
        <v>0</v>
      </c>
      <c r="CR44" s="139">
        <f t="shared" ca="1" si="132"/>
        <v>0</v>
      </c>
    </row>
    <row r="45" spans="2:96" ht="15" customHeight="1" x14ac:dyDescent="0.3">
      <c r="B45" s="2" t="s">
        <v>96</v>
      </c>
      <c r="C45" s="3" t="s">
        <v>62</v>
      </c>
      <c r="D45" s="6">
        <v>30</v>
      </c>
      <c r="E45" s="4">
        <v>1</v>
      </c>
      <c r="F45" s="4">
        <v>1</v>
      </c>
      <c r="G45" s="4">
        <v>1</v>
      </c>
      <c r="H45" s="4">
        <v>1</v>
      </c>
      <c r="I45" s="4">
        <v>1</v>
      </c>
      <c r="J45" s="4">
        <v>1</v>
      </c>
      <c r="K45" s="4">
        <v>1</v>
      </c>
      <c r="L45" s="4">
        <v>1</v>
      </c>
      <c r="M45" s="4">
        <v>1</v>
      </c>
      <c r="N45" s="4">
        <v>1</v>
      </c>
      <c r="O45" s="4">
        <v>1</v>
      </c>
      <c r="P45" s="4">
        <v>1</v>
      </c>
      <c r="Q45" s="4">
        <v>1</v>
      </c>
      <c r="R45" s="4">
        <v>1</v>
      </c>
      <c r="S45" s="4">
        <v>1</v>
      </c>
      <c r="T45" s="4">
        <v>1</v>
      </c>
      <c r="U45" s="4">
        <v>1</v>
      </c>
      <c r="V45" s="4">
        <v>1</v>
      </c>
      <c r="W45" s="4">
        <v>1</v>
      </c>
      <c r="X45" s="4">
        <v>1</v>
      </c>
      <c r="Y45" s="4">
        <v>1</v>
      </c>
      <c r="Z45" s="4">
        <v>1</v>
      </c>
      <c r="AA45" s="4">
        <v>1</v>
      </c>
      <c r="AB45" s="4">
        <v>1</v>
      </c>
      <c r="AC45" s="4">
        <v>1</v>
      </c>
      <c r="AD45" s="4">
        <v>1</v>
      </c>
      <c r="AE45" s="4">
        <v>1</v>
      </c>
      <c r="AF45" s="4">
        <v>1</v>
      </c>
      <c r="AG45" s="4">
        <v>1</v>
      </c>
      <c r="AH45" s="4">
        <v>1</v>
      </c>
      <c r="AJ45" s="139">
        <f t="shared" si="2"/>
        <v>1</v>
      </c>
      <c r="AK45" s="139">
        <f t="shared" si="127"/>
        <v>0</v>
      </c>
      <c r="AL45" s="139">
        <f t="shared" si="127"/>
        <v>0</v>
      </c>
      <c r="AM45" s="139">
        <f t="shared" si="127"/>
        <v>0</v>
      </c>
      <c r="AN45" s="139">
        <f t="shared" si="127"/>
        <v>0</v>
      </c>
      <c r="AO45" s="139">
        <f t="shared" si="127"/>
        <v>0</v>
      </c>
      <c r="AP45" s="139">
        <f t="shared" si="127"/>
        <v>0</v>
      </c>
      <c r="AQ45" s="139">
        <f t="shared" si="127"/>
        <v>0</v>
      </c>
      <c r="AR45" s="139">
        <f t="shared" si="127"/>
        <v>0</v>
      </c>
      <c r="AS45" s="139">
        <f t="shared" si="127"/>
        <v>0</v>
      </c>
      <c r="AT45" s="139">
        <f t="shared" si="128"/>
        <v>0</v>
      </c>
      <c r="AU45" s="139">
        <f t="shared" si="128"/>
        <v>0</v>
      </c>
      <c r="AV45" s="139">
        <f t="shared" si="128"/>
        <v>0</v>
      </c>
      <c r="AW45" s="139">
        <f t="shared" si="128"/>
        <v>0</v>
      </c>
      <c r="AX45" s="139">
        <f t="shared" si="128"/>
        <v>0</v>
      </c>
      <c r="AY45" s="139">
        <f t="shared" si="128"/>
        <v>0</v>
      </c>
      <c r="AZ45" s="139">
        <f t="shared" si="128"/>
        <v>0</v>
      </c>
      <c r="BA45" s="139">
        <f t="shared" si="128"/>
        <v>0</v>
      </c>
      <c r="BB45" s="139">
        <f t="shared" si="128"/>
        <v>0</v>
      </c>
      <c r="BC45" s="139">
        <f t="shared" si="128"/>
        <v>0</v>
      </c>
      <c r="BD45" s="139">
        <f t="shared" si="129"/>
        <v>0</v>
      </c>
      <c r="BE45" s="139">
        <f t="shared" si="129"/>
        <v>0</v>
      </c>
      <c r="BF45" s="139">
        <f t="shared" si="129"/>
        <v>0</v>
      </c>
      <c r="BG45" s="139">
        <f t="shared" si="129"/>
        <v>0</v>
      </c>
      <c r="BH45" s="139">
        <f t="shared" si="129"/>
        <v>0</v>
      </c>
      <c r="BI45" s="139">
        <f t="shared" si="129"/>
        <v>0</v>
      </c>
      <c r="BJ45" s="139">
        <f t="shared" si="129"/>
        <v>0</v>
      </c>
      <c r="BK45" s="139">
        <f t="shared" si="129"/>
        <v>0</v>
      </c>
      <c r="BL45" s="139">
        <f t="shared" si="129"/>
        <v>0</v>
      </c>
      <c r="BM45" s="139">
        <f t="shared" si="129"/>
        <v>0</v>
      </c>
      <c r="BO45" s="139">
        <f t="shared" ca="1" si="130"/>
        <v>0</v>
      </c>
      <c r="BP45" s="139">
        <f t="shared" ca="1" si="130"/>
        <v>0</v>
      </c>
      <c r="BQ45" s="139">
        <f t="shared" ca="1" si="130"/>
        <v>0</v>
      </c>
      <c r="BR45" s="139">
        <f t="shared" ca="1" si="130"/>
        <v>0</v>
      </c>
      <c r="BS45" s="139">
        <f t="shared" ca="1" si="130"/>
        <v>0</v>
      </c>
      <c r="BT45" s="139">
        <f t="shared" ca="1" si="130"/>
        <v>0</v>
      </c>
      <c r="BU45" s="139">
        <f t="shared" ca="1" si="130"/>
        <v>0</v>
      </c>
      <c r="BV45" s="139">
        <f t="shared" ca="1" si="130"/>
        <v>0</v>
      </c>
      <c r="BW45" s="139">
        <f t="shared" ca="1" si="130"/>
        <v>0</v>
      </c>
      <c r="BX45" s="139">
        <f t="shared" ca="1" si="130"/>
        <v>0</v>
      </c>
      <c r="BY45" s="139">
        <f t="shared" ca="1" si="131"/>
        <v>0</v>
      </c>
      <c r="BZ45" s="139">
        <f t="shared" ca="1" si="131"/>
        <v>0</v>
      </c>
      <c r="CA45" s="139">
        <f t="shared" ca="1" si="131"/>
        <v>0</v>
      </c>
      <c r="CB45" s="139">
        <f t="shared" ca="1" si="131"/>
        <v>0</v>
      </c>
      <c r="CC45" s="139">
        <f t="shared" ca="1" si="131"/>
        <v>0</v>
      </c>
      <c r="CD45" s="139">
        <f t="shared" ca="1" si="131"/>
        <v>0</v>
      </c>
      <c r="CE45" s="139">
        <f t="shared" ca="1" si="131"/>
        <v>0</v>
      </c>
      <c r="CF45" s="139">
        <f t="shared" ca="1" si="131"/>
        <v>0</v>
      </c>
      <c r="CG45" s="139">
        <f t="shared" ca="1" si="131"/>
        <v>0</v>
      </c>
      <c r="CH45" s="139">
        <f t="shared" ca="1" si="131"/>
        <v>0</v>
      </c>
      <c r="CI45" s="139">
        <f t="shared" ca="1" si="132"/>
        <v>0</v>
      </c>
      <c r="CJ45" s="139">
        <f t="shared" ca="1" si="132"/>
        <v>0</v>
      </c>
      <c r="CK45" s="139">
        <f t="shared" ca="1" si="132"/>
        <v>0</v>
      </c>
      <c r="CL45" s="139">
        <f t="shared" ca="1" si="132"/>
        <v>0</v>
      </c>
      <c r="CM45" s="139">
        <f t="shared" ca="1" si="132"/>
        <v>0</v>
      </c>
      <c r="CN45" s="139">
        <f t="shared" ca="1" si="132"/>
        <v>0</v>
      </c>
      <c r="CO45" s="139">
        <f t="shared" ca="1" si="132"/>
        <v>0</v>
      </c>
      <c r="CP45" s="139">
        <f t="shared" ca="1" si="132"/>
        <v>0</v>
      </c>
      <c r="CQ45" s="139">
        <f t="shared" ca="1" si="132"/>
        <v>0</v>
      </c>
      <c r="CR45" s="139">
        <f t="shared" ca="1" si="132"/>
        <v>0</v>
      </c>
    </row>
    <row r="46" spans="2:96" ht="15" customHeight="1" x14ac:dyDescent="0.3">
      <c r="B46" s="2" t="s">
        <v>97</v>
      </c>
      <c r="C46" s="3" t="s">
        <v>139</v>
      </c>
      <c r="D46" s="6">
        <v>30</v>
      </c>
      <c r="E46" s="4">
        <v>1</v>
      </c>
      <c r="F46" s="4">
        <v>1</v>
      </c>
      <c r="G46" s="4">
        <v>1</v>
      </c>
      <c r="H46" s="4">
        <v>1</v>
      </c>
      <c r="I46" s="4">
        <v>1</v>
      </c>
      <c r="J46" s="4">
        <v>1</v>
      </c>
      <c r="K46" s="4">
        <v>1</v>
      </c>
      <c r="L46" s="4">
        <v>1</v>
      </c>
      <c r="M46" s="4">
        <v>1</v>
      </c>
      <c r="N46" s="4">
        <v>1</v>
      </c>
      <c r="O46" s="4">
        <v>1</v>
      </c>
      <c r="P46" s="4">
        <v>1</v>
      </c>
      <c r="Q46" s="4">
        <v>1</v>
      </c>
      <c r="R46" s="4">
        <v>1</v>
      </c>
      <c r="S46" s="4">
        <v>1</v>
      </c>
      <c r="T46" s="4">
        <v>1</v>
      </c>
      <c r="U46" s="4">
        <v>1</v>
      </c>
      <c r="V46" s="4">
        <v>1</v>
      </c>
      <c r="W46" s="4">
        <v>1</v>
      </c>
      <c r="X46" s="4">
        <v>1</v>
      </c>
      <c r="Y46" s="4">
        <v>1</v>
      </c>
      <c r="Z46" s="4">
        <v>1</v>
      </c>
      <c r="AA46" s="4">
        <v>1</v>
      </c>
      <c r="AB46" s="4">
        <v>1</v>
      </c>
      <c r="AC46" s="4">
        <v>1</v>
      </c>
      <c r="AD46" s="4">
        <v>1</v>
      </c>
      <c r="AE46" s="4">
        <v>1</v>
      </c>
      <c r="AF46" s="4">
        <v>1</v>
      </c>
      <c r="AG46" s="4">
        <v>1</v>
      </c>
      <c r="AH46" s="4">
        <v>1</v>
      </c>
      <c r="AJ46" s="139">
        <f t="shared" si="2"/>
        <v>1</v>
      </c>
      <c r="AK46" s="139">
        <f t="shared" si="127"/>
        <v>0</v>
      </c>
      <c r="AL46" s="139">
        <f t="shared" si="127"/>
        <v>0</v>
      </c>
      <c r="AM46" s="139">
        <f t="shared" si="127"/>
        <v>0</v>
      </c>
      <c r="AN46" s="139">
        <f t="shared" si="127"/>
        <v>0</v>
      </c>
      <c r="AO46" s="139">
        <f t="shared" si="127"/>
        <v>0</v>
      </c>
      <c r="AP46" s="139">
        <f t="shared" si="127"/>
        <v>0</v>
      </c>
      <c r="AQ46" s="139">
        <f t="shared" si="127"/>
        <v>0</v>
      </c>
      <c r="AR46" s="139">
        <f t="shared" si="127"/>
        <v>0</v>
      </c>
      <c r="AS46" s="139">
        <f t="shared" si="127"/>
        <v>0</v>
      </c>
      <c r="AT46" s="139">
        <f t="shared" si="128"/>
        <v>0</v>
      </c>
      <c r="AU46" s="139">
        <f t="shared" si="128"/>
        <v>0</v>
      </c>
      <c r="AV46" s="139">
        <f t="shared" si="128"/>
        <v>0</v>
      </c>
      <c r="AW46" s="139">
        <f t="shared" si="128"/>
        <v>0</v>
      </c>
      <c r="AX46" s="139">
        <f t="shared" si="128"/>
        <v>0</v>
      </c>
      <c r="AY46" s="139">
        <f t="shared" si="128"/>
        <v>0</v>
      </c>
      <c r="AZ46" s="139">
        <f t="shared" si="128"/>
        <v>0</v>
      </c>
      <c r="BA46" s="139">
        <f t="shared" si="128"/>
        <v>0</v>
      </c>
      <c r="BB46" s="139">
        <f t="shared" si="128"/>
        <v>0</v>
      </c>
      <c r="BC46" s="139">
        <f t="shared" si="128"/>
        <v>0</v>
      </c>
      <c r="BD46" s="139">
        <f t="shared" si="129"/>
        <v>0</v>
      </c>
      <c r="BE46" s="139">
        <f t="shared" si="129"/>
        <v>0</v>
      </c>
      <c r="BF46" s="139">
        <f t="shared" si="129"/>
        <v>0</v>
      </c>
      <c r="BG46" s="139">
        <f t="shared" si="129"/>
        <v>0</v>
      </c>
      <c r="BH46" s="139">
        <f t="shared" si="129"/>
        <v>0</v>
      </c>
      <c r="BI46" s="139">
        <f t="shared" si="129"/>
        <v>0</v>
      </c>
      <c r="BJ46" s="139">
        <f t="shared" si="129"/>
        <v>0</v>
      </c>
      <c r="BK46" s="139">
        <f t="shared" si="129"/>
        <v>0</v>
      </c>
      <c r="BL46" s="139">
        <f t="shared" si="129"/>
        <v>0</v>
      </c>
      <c r="BM46" s="139">
        <f t="shared" si="129"/>
        <v>0</v>
      </c>
      <c r="BO46" s="139">
        <f t="shared" ca="1" si="130"/>
        <v>0</v>
      </c>
      <c r="BP46" s="139">
        <f t="shared" ca="1" si="130"/>
        <v>0</v>
      </c>
      <c r="BQ46" s="139">
        <f t="shared" ca="1" si="130"/>
        <v>0</v>
      </c>
      <c r="BR46" s="139">
        <f t="shared" ca="1" si="130"/>
        <v>0</v>
      </c>
      <c r="BS46" s="139">
        <f t="shared" ca="1" si="130"/>
        <v>0</v>
      </c>
      <c r="BT46" s="139">
        <f t="shared" ca="1" si="130"/>
        <v>0</v>
      </c>
      <c r="BU46" s="139">
        <f t="shared" ca="1" si="130"/>
        <v>0</v>
      </c>
      <c r="BV46" s="139">
        <f t="shared" ca="1" si="130"/>
        <v>0</v>
      </c>
      <c r="BW46" s="139">
        <f t="shared" ca="1" si="130"/>
        <v>0</v>
      </c>
      <c r="BX46" s="139">
        <f t="shared" ca="1" si="130"/>
        <v>0</v>
      </c>
      <c r="BY46" s="139">
        <f t="shared" ca="1" si="131"/>
        <v>0</v>
      </c>
      <c r="BZ46" s="139">
        <f t="shared" ca="1" si="131"/>
        <v>0</v>
      </c>
      <c r="CA46" s="139">
        <f t="shared" ca="1" si="131"/>
        <v>0</v>
      </c>
      <c r="CB46" s="139">
        <f t="shared" ca="1" si="131"/>
        <v>0</v>
      </c>
      <c r="CC46" s="139">
        <f t="shared" ca="1" si="131"/>
        <v>0</v>
      </c>
      <c r="CD46" s="139">
        <f t="shared" ca="1" si="131"/>
        <v>0</v>
      </c>
      <c r="CE46" s="139">
        <f t="shared" ca="1" si="131"/>
        <v>0</v>
      </c>
      <c r="CF46" s="139">
        <f t="shared" ca="1" si="131"/>
        <v>0</v>
      </c>
      <c r="CG46" s="139">
        <f t="shared" ca="1" si="131"/>
        <v>0</v>
      </c>
      <c r="CH46" s="139">
        <f t="shared" ca="1" si="131"/>
        <v>0</v>
      </c>
      <c r="CI46" s="139">
        <f t="shared" ca="1" si="132"/>
        <v>0</v>
      </c>
      <c r="CJ46" s="139">
        <f t="shared" ca="1" si="132"/>
        <v>0</v>
      </c>
      <c r="CK46" s="139">
        <f t="shared" ca="1" si="132"/>
        <v>0</v>
      </c>
      <c r="CL46" s="139">
        <f t="shared" ca="1" si="132"/>
        <v>0</v>
      </c>
      <c r="CM46" s="139">
        <f t="shared" ca="1" si="132"/>
        <v>0</v>
      </c>
      <c r="CN46" s="139">
        <f t="shared" ca="1" si="132"/>
        <v>0</v>
      </c>
      <c r="CO46" s="139">
        <f t="shared" ca="1" si="132"/>
        <v>0</v>
      </c>
      <c r="CP46" s="139">
        <f t="shared" ca="1" si="132"/>
        <v>0</v>
      </c>
      <c r="CQ46" s="139">
        <f t="shared" ca="1" si="132"/>
        <v>0</v>
      </c>
      <c r="CR46" s="139">
        <f t="shared" ca="1" si="132"/>
        <v>0</v>
      </c>
    </row>
    <row r="47" spans="2:96" ht="15" customHeight="1" x14ac:dyDescent="0.3">
      <c r="B47" s="2" t="s">
        <v>98</v>
      </c>
      <c r="C47" s="3" t="s">
        <v>63</v>
      </c>
      <c r="D47" s="6">
        <v>30</v>
      </c>
      <c r="E47" s="4">
        <v>1</v>
      </c>
      <c r="F47" s="4">
        <v>1</v>
      </c>
      <c r="G47" s="4">
        <v>1</v>
      </c>
      <c r="H47" s="4">
        <v>1</v>
      </c>
      <c r="I47" s="4">
        <v>1</v>
      </c>
      <c r="J47" s="4">
        <v>1</v>
      </c>
      <c r="K47" s="4">
        <v>1</v>
      </c>
      <c r="L47" s="4">
        <v>1</v>
      </c>
      <c r="M47" s="4">
        <v>1</v>
      </c>
      <c r="N47" s="4">
        <v>1</v>
      </c>
      <c r="O47" s="4">
        <v>1</v>
      </c>
      <c r="P47" s="4">
        <v>1</v>
      </c>
      <c r="Q47" s="4">
        <v>1</v>
      </c>
      <c r="R47" s="4">
        <v>1</v>
      </c>
      <c r="S47" s="4">
        <v>1</v>
      </c>
      <c r="T47" s="4">
        <v>1</v>
      </c>
      <c r="U47" s="4">
        <v>1</v>
      </c>
      <c r="V47" s="4">
        <v>1</v>
      </c>
      <c r="W47" s="4">
        <v>1</v>
      </c>
      <c r="X47" s="4">
        <v>1</v>
      </c>
      <c r="Y47" s="4">
        <v>1</v>
      </c>
      <c r="Z47" s="4">
        <v>1</v>
      </c>
      <c r="AA47" s="4">
        <v>1</v>
      </c>
      <c r="AB47" s="4">
        <v>1</v>
      </c>
      <c r="AC47" s="4">
        <v>1</v>
      </c>
      <c r="AD47" s="4">
        <v>1</v>
      </c>
      <c r="AE47" s="4">
        <v>1</v>
      </c>
      <c r="AF47" s="4">
        <v>1</v>
      </c>
      <c r="AG47" s="4">
        <v>1</v>
      </c>
      <c r="AH47" s="4">
        <v>1</v>
      </c>
      <c r="AJ47" s="139">
        <f t="shared" si="2"/>
        <v>1</v>
      </c>
      <c r="AK47" s="139">
        <f t="shared" si="127"/>
        <v>0</v>
      </c>
      <c r="AL47" s="139">
        <f t="shared" si="127"/>
        <v>0</v>
      </c>
      <c r="AM47" s="139">
        <f t="shared" si="127"/>
        <v>0</v>
      </c>
      <c r="AN47" s="139">
        <f t="shared" si="127"/>
        <v>0</v>
      </c>
      <c r="AO47" s="139">
        <f t="shared" si="127"/>
        <v>0</v>
      </c>
      <c r="AP47" s="139">
        <f t="shared" si="127"/>
        <v>0</v>
      </c>
      <c r="AQ47" s="139">
        <f t="shared" si="127"/>
        <v>0</v>
      </c>
      <c r="AR47" s="139">
        <f t="shared" si="127"/>
        <v>0</v>
      </c>
      <c r="AS47" s="139">
        <f t="shared" si="127"/>
        <v>0</v>
      </c>
      <c r="AT47" s="139">
        <f t="shared" si="128"/>
        <v>0</v>
      </c>
      <c r="AU47" s="139">
        <f t="shared" si="128"/>
        <v>0</v>
      </c>
      <c r="AV47" s="139">
        <f t="shared" si="128"/>
        <v>0</v>
      </c>
      <c r="AW47" s="139">
        <f t="shared" si="128"/>
        <v>0</v>
      </c>
      <c r="AX47" s="139">
        <f t="shared" si="128"/>
        <v>0</v>
      </c>
      <c r="AY47" s="139">
        <f t="shared" si="128"/>
        <v>0</v>
      </c>
      <c r="AZ47" s="139">
        <f t="shared" si="128"/>
        <v>0</v>
      </c>
      <c r="BA47" s="139">
        <f t="shared" si="128"/>
        <v>0</v>
      </c>
      <c r="BB47" s="139">
        <f t="shared" si="128"/>
        <v>0</v>
      </c>
      <c r="BC47" s="139">
        <f t="shared" si="128"/>
        <v>0</v>
      </c>
      <c r="BD47" s="139">
        <f t="shared" si="129"/>
        <v>0</v>
      </c>
      <c r="BE47" s="139">
        <f t="shared" si="129"/>
        <v>0</v>
      </c>
      <c r="BF47" s="139">
        <f t="shared" si="129"/>
        <v>0</v>
      </c>
      <c r="BG47" s="139">
        <f t="shared" si="129"/>
        <v>0</v>
      </c>
      <c r="BH47" s="139">
        <f t="shared" si="129"/>
        <v>0</v>
      </c>
      <c r="BI47" s="139">
        <f t="shared" si="129"/>
        <v>0</v>
      </c>
      <c r="BJ47" s="139">
        <f t="shared" si="129"/>
        <v>0</v>
      </c>
      <c r="BK47" s="139">
        <f t="shared" si="129"/>
        <v>0</v>
      </c>
      <c r="BL47" s="139">
        <f t="shared" si="129"/>
        <v>0</v>
      </c>
      <c r="BM47" s="139">
        <f t="shared" si="129"/>
        <v>0</v>
      </c>
      <c r="BO47" s="139">
        <f t="shared" ca="1" si="130"/>
        <v>0</v>
      </c>
      <c r="BP47" s="139">
        <f t="shared" ca="1" si="130"/>
        <v>0</v>
      </c>
      <c r="BQ47" s="139">
        <f t="shared" ca="1" si="130"/>
        <v>0</v>
      </c>
      <c r="BR47" s="139">
        <f t="shared" ca="1" si="130"/>
        <v>0</v>
      </c>
      <c r="BS47" s="139">
        <f t="shared" ca="1" si="130"/>
        <v>0</v>
      </c>
      <c r="BT47" s="139">
        <f t="shared" ca="1" si="130"/>
        <v>0</v>
      </c>
      <c r="BU47" s="139">
        <f t="shared" ca="1" si="130"/>
        <v>0</v>
      </c>
      <c r="BV47" s="139">
        <f t="shared" ca="1" si="130"/>
        <v>0</v>
      </c>
      <c r="BW47" s="139">
        <f t="shared" ca="1" si="130"/>
        <v>0</v>
      </c>
      <c r="BX47" s="139">
        <f t="shared" ca="1" si="130"/>
        <v>0</v>
      </c>
      <c r="BY47" s="139">
        <f t="shared" ca="1" si="131"/>
        <v>0</v>
      </c>
      <c r="BZ47" s="139">
        <f t="shared" ca="1" si="131"/>
        <v>0</v>
      </c>
      <c r="CA47" s="139">
        <f t="shared" ca="1" si="131"/>
        <v>0</v>
      </c>
      <c r="CB47" s="139">
        <f t="shared" ca="1" si="131"/>
        <v>0</v>
      </c>
      <c r="CC47" s="139">
        <f t="shared" ca="1" si="131"/>
        <v>0</v>
      </c>
      <c r="CD47" s="139">
        <f t="shared" ca="1" si="131"/>
        <v>0</v>
      </c>
      <c r="CE47" s="139">
        <f t="shared" ca="1" si="131"/>
        <v>0</v>
      </c>
      <c r="CF47" s="139">
        <f t="shared" ca="1" si="131"/>
        <v>0</v>
      </c>
      <c r="CG47" s="139">
        <f t="shared" ca="1" si="131"/>
        <v>0</v>
      </c>
      <c r="CH47" s="139">
        <f t="shared" ca="1" si="131"/>
        <v>0</v>
      </c>
      <c r="CI47" s="139">
        <f t="shared" ca="1" si="132"/>
        <v>0</v>
      </c>
      <c r="CJ47" s="139">
        <f t="shared" ca="1" si="132"/>
        <v>0</v>
      </c>
      <c r="CK47" s="139">
        <f t="shared" ca="1" si="132"/>
        <v>0</v>
      </c>
      <c r="CL47" s="139">
        <f t="shared" ca="1" si="132"/>
        <v>0</v>
      </c>
      <c r="CM47" s="139">
        <f t="shared" ca="1" si="132"/>
        <v>0</v>
      </c>
      <c r="CN47" s="139">
        <f t="shared" ca="1" si="132"/>
        <v>0</v>
      </c>
      <c r="CO47" s="139">
        <f t="shared" ca="1" si="132"/>
        <v>0</v>
      </c>
      <c r="CP47" s="139">
        <f t="shared" ca="1" si="132"/>
        <v>0</v>
      </c>
      <c r="CQ47" s="139">
        <f t="shared" ca="1" si="132"/>
        <v>0</v>
      </c>
      <c r="CR47" s="139">
        <f t="shared" ca="1" si="132"/>
        <v>0</v>
      </c>
    </row>
    <row r="48" spans="2:96" ht="15" customHeight="1" x14ac:dyDescent="0.3">
      <c r="B48" s="98" t="s">
        <v>38</v>
      </c>
      <c r="C48" s="112" t="s">
        <v>64</v>
      </c>
      <c r="D48" s="113"/>
      <c r="E48" s="108"/>
      <c r="F48" s="109"/>
      <c r="G48" s="109"/>
      <c r="H48" s="109"/>
      <c r="I48" s="109"/>
      <c r="J48" s="109"/>
      <c r="K48" s="109"/>
      <c r="L48" s="109"/>
      <c r="M48" s="109"/>
      <c r="N48" s="109"/>
      <c r="O48" s="109"/>
      <c r="P48" s="109"/>
      <c r="Q48" s="109"/>
      <c r="R48" s="109"/>
      <c r="S48" s="109"/>
      <c r="T48" s="109"/>
      <c r="U48" s="109"/>
      <c r="V48" s="109"/>
      <c r="W48" s="109"/>
      <c r="X48" s="109"/>
      <c r="Y48" s="109"/>
      <c r="Z48" s="109"/>
      <c r="AA48" s="109"/>
      <c r="AB48" s="109"/>
      <c r="AC48" s="109"/>
      <c r="AD48" s="109"/>
      <c r="AE48" s="109"/>
      <c r="AF48" s="109"/>
      <c r="AG48" s="109"/>
      <c r="AH48" s="110"/>
      <c r="AJ48" s="137"/>
      <c r="AK48" s="138"/>
      <c r="AL48" s="138"/>
      <c r="AM48" s="138"/>
      <c r="AN48" s="138"/>
      <c r="AO48" s="138"/>
      <c r="AP48" s="138"/>
      <c r="AQ48" s="138"/>
      <c r="AR48" s="138"/>
      <c r="AS48" s="138"/>
      <c r="AT48" s="138"/>
      <c r="AU48" s="138"/>
      <c r="AV48" s="138"/>
      <c r="AW48" s="138"/>
      <c r="AX48" s="138"/>
      <c r="AY48" s="138"/>
      <c r="AZ48" s="138"/>
      <c r="BA48" s="138"/>
      <c r="BB48" s="138"/>
      <c r="BC48" s="138"/>
      <c r="BD48" s="138"/>
      <c r="BE48" s="138"/>
      <c r="BF48" s="138"/>
      <c r="BG48" s="138"/>
      <c r="BH48" s="138"/>
      <c r="BI48" s="138"/>
      <c r="BJ48" s="138"/>
      <c r="BK48" s="138"/>
      <c r="BL48" s="138"/>
      <c r="BM48" s="111"/>
      <c r="BO48" s="137"/>
      <c r="BP48" s="138"/>
      <c r="BQ48" s="138"/>
      <c r="BR48" s="138"/>
      <c r="BS48" s="138"/>
      <c r="BT48" s="138"/>
      <c r="BU48" s="138"/>
      <c r="BV48" s="138"/>
      <c r="BW48" s="138"/>
      <c r="BX48" s="138"/>
      <c r="BY48" s="138"/>
      <c r="BZ48" s="138"/>
      <c r="CA48" s="138"/>
      <c r="CB48" s="138"/>
      <c r="CC48" s="138"/>
      <c r="CD48" s="138"/>
      <c r="CE48" s="138"/>
      <c r="CF48" s="138"/>
      <c r="CG48" s="138"/>
      <c r="CH48" s="138"/>
      <c r="CI48" s="138"/>
      <c r="CJ48" s="138"/>
      <c r="CK48" s="138"/>
      <c r="CL48" s="138"/>
      <c r="CM48" s="138"/>
      <c r="CN48" s="138"/>
      <c r="CO48" s="138"/>
      <c r="CP48" s="138"/>
      <c r="CQ48" s="138"/>
      <c r="CR48" s="111"/>
    </row>
    <row r="49" spans="2:96" ht="15" customHeight="1" x14ac:dyDescent="0.3">
      <c r="B49" s="98" t="s">
        <v>39</v>
      </c>
      <c r="C49" s="99" t="s">
        <v>0</v>
      </c>
      <c r="D49" s="113"/>
      <c r="E49" s="108"/>
      <c r="F49" s="109"/>
      <c r="G49" s="109"/>
      <c r="H49" s="109"/>
      <c r="I49" s="109"/>
      <c r="J49" s="109"/>
      <c r="K49" s="109"/>
      <c r="L49" s="109"/>
      <c r="M49" s="109"/>
      <c r="N49" s="109"/>
      <c r="O49" s="109"/>
      <c r="P49" s="109"/>
      <c r="Q49" s="109"/>
      <c r="R49" s="109"/>
      <c r="S49" s="109"/>
      <c r="T49" s="109"/>
      <c r="U49" s="109"/>
      <c r="V49" s="109"/>
      <c r="W49" s="109"/>
      <c r="X49" s="109"/>
      <c r="Y49" s="109"/>
      <c r="Z49" s="109"/>
      <c r="AA49" s="109"/>
      <c r="AB49" s="109"/>
      <c r="AC49" s="109"/>
      <c r="AD49" s="109"/>
      <c r="AE49" s="109"/>
      <c r="AF49" s="109"/>
      <c r="AG49" s="109"/>
      <c r="AH49" s="110"/>
      <c r="AJ49" s="137"/>
      <c r="AK49" s="138"/>
      <c r="AL49" s="138"/>
      <c r="AM49" s="138"/>
      <c r="AN49" s="138"/>
      <c r="AO49" s="138"/>
      <c r="AP49" s="138"/>
      <c r="AQ49" s="138"/>
      <c r="AR49" s="138"/>
      <c r="AS49" s="138"/>
      <c r="AT49" s="138"/>
      <c r="AU49" s="138"/>
      <c r="AV49" s="138"/>
      <c r="AW49" s="138"/>
      <c r="AX49" s="138"/>
      <c r="AY49" s="138"/>
      <c r="AZ49" s="138"/>
      <c r="BA49" s="138"/>
      <c r="BB49" s="138"/>
      <c r="BC49" s="138"/>
      <c r="BD49" s="138"/>
      <c r="BE49" s="138"/>
      <c r="BF49" s="138"/>
      <c r="BG49" s="138"/>
      <c r="BH49" s="138"/>
      <c r="BI49" s="138"/>
      <c r="BJ49" s="138"/>
      <c r="BK49" s="138"/>
      <c r="BL49" s="138"/>
      <c r="BM49" s="111"/>
      <c r="BO49" s="137"/>
      <c r="BP49" s="138"/>
      <c r="BQ49" s="138"/>
      <c r="BR49" s="138"/>
      <c r="BS49" s="138"/>
      <c r="BT49" s="138"/>
      <c r="BU49" s="138"/>
      <c r="BV49" s="138"/>
      <c r="BW49" s="138"/>
      <c r="BX49" s="138"/>
      <c r="BY49" s="138"/>
      <c r="BZ49" s="138"/>
      <c r="CA49" s="138"/>
      <c r="CB49" s="138"/>
      <c r="CC49" s="138"/>
      <c r="CD49" s="138"/>
      <c r="CE49" s="138"/>
      <c r="CF49" s="138"/>
      <c r="CG49" s="138"/>
      <c r="CH49" s="138"/>
      <c r="CI49" s="138"/>
      <c r="CJ49" s="138"/>
      <c r="CK49" s="138"/>
      <c r="CL49" s="138"/>
      <c r="CM49" s="138"/>
      <c r="CN49" s="138"/>
      <c r="CO49" s="138"/>
      <c r="CP49" s="138"/>
      <c r="CQ49" s="138"/>
      <c r="CR49" s="111"/>
    </row>
    <row r="50" spans="2:96" ht="15" customHeight="1" x14ac:dyDescent="0.3">
      <c r="B50" s="2" t="s">
        <v>99</v>
      </c>
      <c r="C50" s="3" t="s">
        <v>65</v>
      </c>
      <c r="D50" s="6">
        <v>15</v>
      </c>
      <c r="E50" s="140"/>
      <c r="F50" s="4">
        <v>24</v>
      </c>
      <c r="G50" s="4">
        <f>F50</f>
        <v>24</v>
      </c>
      <c r="H50" s="4">
        <f t="shared" ref="H50:AH50" si="133">G50</f>
        <v>24</v>
      </c>
      <c r="I50" s="4">
        <f t="shared" si="133"/>
        <v>24</v>
      </c>
      <c r="J50" s="4">
        <f t="shared" si="133"/>
        <v>24</v>
      </c>
      <c r="K50" s="4">
        <f t="shared" si="133"/>
        <v>24</v>
      </c>
      <c r="L50" s="4">
        <f t="shared" si="133"/>
        <v>24</v>
      </c>
      <c r="M50" s="4">
        <f t="shared" si="133"/>
        <v>24</v>
      </c>
      <c r="N50" s="4">
        <f t="shared" si="133"/>
        <v>24</v>
      </c>
      <c r="O50" s="4">
        <f t="shared" si="133"/>
        <v>24</v>
      </c>
      <c r="P50" s="4">
        <f t="shared" si="133"/>
        <v>24</v>
      </c>
      <c r="Q50" s="4">
        <f t="shared" si="133"/>
        <v>24</v>
      </c>
      <c r="R50" s="4">
        <f t="shared" si="133"/>
        <v>24</v>
      </c>
      <c r="S50" s="4">
        <f t="shared" si="133"/>
        <v>24</v>
      </c>
      <c r="T50" s="4">
        <f t="shared" si="133"/>
        <v>24</v>
      </c>
      <c r="U50" s="4">
        <f t="shared" si="133"/>
        <v>24</v>
      </c>
      <c r="V50" s="4">
        <f t="shared" si="133"/>
        <v>24</v>
      </c>
      <c r="W50" s="4">
        <f t="shared" si="133"/>
        <v>24</v>
      </c>
      <c r="X50" s="4">
        <f t="shared" si="133"/>
        <v>24</v>
      </c>
      <c r="Y50" s="4">
        <f t="shared" si="133"/>
        <v>24</v>
      </c>
      <c r="Z50" s="4">
        <f t="shared" si="133"/>
        <v>24</v>
      </c>
      <c r="AA50" s="4">
        <f t="shared" si="133"/>
        <v>24</v>
      </c>
      <c r="AB50" s="4">
        <f t="shared" si="133"/>
        <v>24</v>
      </c>
      <c r="AC50" s="4">
        <f t="shared" si="133"/>
        <v>24</v>
      </c>
      <c r="AD50" s="4">
        <f t="shared" si="133"/>
        <v>24</v>
      </c>
      <c r="AE50" s="4">
        <f t="shared" si="133"/>
        <v>24</v>
      </c>
      <c r="AF50" s="4">
        <f t="shared" si="133"/>
        <v>24</v>
      </c>
      <c r="AG50" s="4">
        <f t="shared" si="133"/>
        <v>24</v>
      </c>
      <c r="AH50" s="4">
        <f t="shared" si="133"/>
        <v>24</v>
      </c>
      <c r="AJ50" s="139">
        <f t="shared" si="2"/>
        <v>0</v>
      </c>
      <c r="AK50" s="139">
        <f t="shared" ref="AK50:BM50" si="134">IF(F50&gt;E50,F50-E50,0)</f>
        <v>24</v>
      </c>
      <c r="AL50" s="139">
        <f t="shared" si="134"/>
        <v>0</v>
      </c>
      <c r="AM50" s="139">
        <f t="shared" si="134"/>
        <v>0</v>
      </c>
      <c r="AN50" s="139">
        <f t="shared" si="134"/>
        <v>0</v>
      </c>
      <c r="AO50" s="139">
        <f t="shared" si="134"/>
        <v>0</v>
      </c>
      <c r="AP50" s="139">
        <f t="shared" si="134"/>
        <v>0</v>
      </c>
      <c r="AQ50" s="139">
        <f t="shared" si="134"/>
        <v>0</v>
      </c>
      <c r="AR50" s="139">
        <f t="shared" si="134"/>
        <v>0</v>
      </c>
      <c r="AS50" s="139">
        <f t="shared" si="134"/>
        <v>0</v>
      </c>
      <c r="AT50" s="139">
        <f t="shared" si="134"/>
        <v>0</v>
      </c>
      <c r="AU50" s="139">
        <f t="shared" si="134"/>
        <v>0</v>
      </c>
      <c r="AV50" s="139">
        <f t="shared" si="134"/>
        <v>0</v>
      </c>
      <c r="AW50" s="139">
        <f t="shared" si="134"/>
        <v>0</v>
      </c>
      <c r="AX50" s="139">
        <f t="shared" si="134"/>
        <v>0</v>
      </c>
      <c r="AY50" s="139">
        <f t="shared" si="134"/>
        <v>0</v>
      </c>
      <c r="AZ50" s="139">
        <f t="shared" si="134"/>
        <v>0</v>
      </c>
      <c r="BA50" s="139">
        <f t="shared" si="134"/>
        <v>0</v>
      </c>
      <c r="BB50" s="139">
        <f t="shared" si="134"/>
        <v>0</v>
      </c>
      <c r="BC50" s="139">
        <f t="shared" si="134"/>
        <v>0</v>
      </c>
      <c r="BD50" s="139">
        <f t="shared" si="134"/>
        <v>0</v>
      </c>
      <c r="BE50" s="139">
        <f t="shared" si="134"/>
        <v>0</v>
      </c>
      <c r="BF50" s="139">
        <f t="shared" si="134"/>
        <v>0</v>
      </c>
      <c r="BG50" s="139">
        <f t="shared" si="134"/>
        <v>0</v>
      </c>
      <c r="BH50" s="139">
        <f t="shared" si="134"/>
        <v>0</v>
      </c>
      <c r="BI50" s="139">
        <f t="shared" si="134"/>
        <v>0</v>
      </c>
      <c r="BJ50" s="139">
        <f t="shared" si="134"/>
        <v>0</v>
      </c>
      <c r="BK50" s="139">
        <f t="shared" si="134"/>
        <v>0</v>
      </c>
      <c r="BL50" s="139">
        <f t="shared" si="134"/>
        <v>0</v>
      </c>
      <c r="BM50" s="139">
        <f t="shared" si="134"/>
        <v>0</v>
      </c>
      <c r="BO50" s="139">
        <f t="shared" ref="BO50:CR50" ca="1" si="135">IF(E50-SUM(OFFSET(AJ50,,-$D50+1,,$D50))-IF($D50&gt;1,SUM(OFFSET(BO50,,-$D50+1,,$D50-1)),0)&gt;0,E50-SUM(OFFSET(AJ50,,-$D50+1,,$D50))-IF($D50&gt;1,SUM(OFFSET(BO50,,-$D50+1,,$D50-1)),0),0)</f>
        <v>0</v>
      </c>
      <c r="BP50" s="139">
        <f t="shared" ca="1" si="135"/>
        <v>0</v>
      </c>
      <c r="BQ50" s="139">
        <f t="shared" ca="1" si="135"/>
        <v>0</v>
      </c>
      <c r="BR50" s="139">
        <f t="shared" ca="1" si="135"/>
        <v>0</v>
      </c>
      <c r="BS50" s="139">
        <f t="shared" ca="1" si="135"/>
        <v>0</v>
      </c>
      <c r="BT50" s="139">
        <f t="shared" ca="1" si="135"/>
        <v>0</v>
      </c>
      <c r="BU50" s="139">
        <f t="shared" ca="1" si="135"/>
        <v>0</v>
      </c>
      <c r="BV50" s="139">
        <f t="shared" ca="1" si="135"/>
        <v>0</v>
      </c>
      <c r="BW50" s="139">
        <f t="shared" ca="1" si="135"/>
        <v>0</v>
      </c>
      <c r="BX50" s="139">
        <f t="shared" ca="1" si="135"/>
        <v>0</v>
      </c>
      <c r="BY50" s="139">
        <f t="shared" ca="1" si="135"/>
        <v>0</v>
      </c>
      <c r="BZ50" s="139">
        <f t="shared" ca="1" si="135"/>
        <v>0</v>
      </c>
      <c r="CA50" s="139">
        <f t="shared" ca="1" si="135"/>
        <v>0</v>
      </c>
      <c r="CB50" s="139">
        <f t="shared" ca="1" si="135"/>
        <v>0</v>
      </c>
      <c r="CC50" s="139">
        <f t="shared" ca="1" si="135"/>
        <v>0</v>
      </c>
      <c r="CD50" s="139">
        <f t="shared" ca="1" si="135"/>
        <v>0</v>
      </c>
      <c r="CE50" s="139">
        <f t="shared" ca="1" si="135"/>
        <v>24</v>
      </c>
      <c r="CF50" s="139">
        <f t="shared" ca="1" si="135"/>
        <v>0</v>
      </c>
      <c r="CG50" s="139">
        <f t="shared" ca="1" si="135"/>
        <v>0</v>
      </c>
      <c r="CH50" s="139">
        <f t="shared" ca="1" si="135"/>
        <v>0</v>
      </c>
      <c r="CI50" s="139">
        <f t="shared" ca="1" si="135"/>
        <v>0</v>
      </c>
      <c r="CJ50" s="139">
        <f t="shared" ca="1" si="135"/>
        <v>0</v>
      </c>
      <c r="CK50" s="139">
        <f t="shared" ca="1" si="135"/>
        <v>0</v>
      </c>
      <c r="CL50" s="139">
        <f t="shared" ca="1" si="135"/>
        <v>0</v>
      </c>
      <c r="CM50" s="139">
        <f t="shared" ca="1" si="135"/>
        <v>0</v>
      </c>
      <c r="CN50" s="139">
        <f t="shared" ca="1" si="135"/>
        <v>0</v>
      </c>
      <c r="CO50" s="139">
        <f t="shared" ca="1" si="135"/>
        <v>0</v>
      </c>
      <c r="CP50" s="139">
        <f t="shared" ca="1" si="135"/>
        <v>0</v>
      </c>
      <c r="CQ50" s="139">
        <f t="shared" ca="1" si="135"/>
        <v>0</v>
      </c>
      <c r="CR50" s="139">
        <f t="shared" ca="1" si="135"/>
        <v>0</v>
      </c>
    </row>
    <row r="51" spans="2:96" ht="15" customHeight="1" x14ac:dyDescent="0.3">
      <c r="B51" s="98" t="s">
        <v>40</v>
      </c>
      <c r="C51" s="99" t="s">
        <v>1</v>
      </c>
      <c r="D51" s="113"/>
      <c r="E51" s="108"/>
      <c r="F51" s="109"/>
      <c r="G51" s="109"/>
      <c r="H51" s="109"/>
      <c r="I51" s="109"/>
      <c r="J51" s="109"/>
      <c r="K51" s="109"/>
      <c r="L51" s="109"/>
      <c r="M51" s="109"/>
      <c r="N51" s="109"/>
      <c r="O51" s="109"/>
      <c r="P51" s="109"/>
      <c r="Q51" s="109"/>
      <c r="R51" s="109"/>
      <c r="S51" s="109"/>
      <c r="T51" s="109"/>
      <c r="U51" s="109"/>
      <c r="V51" s="109"/>
      <c r="W51" s="109"/>
      <c r="X51" s="109"/>
      <c r="Y51" s="109"/>
      <c r="Z51" s="109"/>
      <c r="AA51" s="109"/>
      <c r="AB51" s="109"/>
      <c r="AC51" s="109"/>
      <c r="AD51" s="109"/>
      <c r="AE51" s="109"/>
      <c r="AF51" s="109"/>
      <c r="AG51" s="109"/>
      <c r="AH51" s="110"/>
      <c r="AJ51" s="137"/>
      <c r="AK51" s="138"/>
      <c r="AL51" s="138"/>
      <c r="AM51" s="138"/>
      <c r="AN51" s="138"/>
      <c r="AO51" s="138"/>
      <c r="AP51" s="138"/>
      <c r="AQ51" s="138"/>
      <c r="AR51" s="138"/>
      <c r="AS51" s="138"/>
      <c r="AT51" s="138"/>
      <c r="AU51" s="138"/>
      <c r="AV51" s="138"/>
      <c r="AW51" s="138"/>
      <c r="AX51" s="138"/>
      <c r="AY51" s="138"/>
      <c r="AZ51" s="138"/>
      <c r="BA51" s="138"/>
      <c r="BB51" s="138"/>
      <c r="BC51" s="138"/>
      <c r="BD51" s="138"/>
      <c r="BE51" s="138"/>
      <c r="BF51" s="138"/>
      <c r="BG51" s="138"/>
      <c r="BH51" s="138"/>
      <c r="BI51" s="138"/>
      <c r="BJ51" s="138"/>
      <c r="BK51" s="138"/>
      <c r="BL51" s="138"/>
      <c r="BM51" s="111"/>
      <c r="BO51" s="137"/>
      <c r="BP51" s="138"/>
      <c r="BQ51" s="138"/>
      <c r="BR51" s="138"/>
      <c r="BS51" s="138"/>
      <c r="BT51" s="138"/>
      <c r="BU51" s="138"/>
      <c r="BV51" s="138"/>
      <c r="BW51" s="138"/>
      <c r="BX51" s="138"/>
      <c r="BY51" s="138"/>
      <c r="BZ51" s="138"/>
      <c r="CA51" s="138"/>
      <c r="CB51" s="138"/>
      <c r="CC51" s="111"/>
      <c r="CD51" s="137"/>
      <c r="CE51" s="138"/>
      <c r="CF51" s="138"/>
      <c r="CG51" s="138"/>
      <c r="CH51" s="138"/>
      <c r="CI51" s="138"/>
      <c r="CJ51" s="138"/>
      <c r="CK51" s="138"/>
      <c r="CL51" s="138"/>
      <c r="CM51" s="138"/>
      <c r="CN51" s="138"/>
      <c r="CO51" s="138"/>
      <c r="CP51" s="138"/>
      <c r="CQ51" s="138"/>
      <c r="CR51" s="111"/>
    </row>
    <row r="52" spans="2:96" ht="15" customHeight="1" x14ac:dyDescent="0.3">
      <c r="B52" s="2" t="s">
        <v>100</v>
      </c>
      <c r="C52" s="3" t="s">
        <v>140</v>
      </c>
      <c r="D52" s="6">
        <v>5</v>
      </c>
      <c r="E52" s="140"/>
      <c r="F52" s="2">
        <v>14</v>
      </c>
      <c r="G52" s="2">
        <f>F52</f>
        <v>14</v>
      </c>
      <c r="H52" s="2">
        <f t="shared" ref="H52:AH52" si="136">G52</f>
        <v>14</v>
      </c>
      <c r="I52" s="2">
        <f t="shared" si="136"/>
        <v>14</v>
      </c>
      <c r="J52" s="2">
        <f t="shared" si="136"/>
        <v>14</v>
      </c>
      <c r="K52" s="2">
        <f t="shared" si="136"/>
        <v>14</v>
      </c>
      <c r="L52" s="2">
        <f t="shared" si="136"/>
        <v>14</v>
      </c>
      <c r="M52" s="2">
        <f t="shared" si="136"/>
        <v>14</v>
      </c>
      <c r="N52" s="2">
        <f t="shared" si="136"/>
        <v>14</v>
      </c>
      <c r="O52" s="2">
        <f t="shared" si="136"/>
        <v>14</v>
      </c>
      <c r="P52" s="2">
        <f t="shared" si="136"/>
        <v>14</v>
      </c>
      <c r="Q52" s="2">
        <f t="shared" si="136"/>
        <v>14</v>
      </c>
      <c r="R52" s="2">
        <f t="shared" si="136"/>
        <v>14</v>
      </c>
      <c r="S52" s="2">
        <f t="shared" si="136"/>
        <v>14</v>
      </c>
      <c r="T52" s="2">
        <f t="shared" si="136"/>
        <v>14</v>
      </c>
      <c r="U52" s="2">
        <f t="shared" si="136"/>
        <v>14</v>
      </c>
      <c r="V52" s="2">
        <f t="shared" si="136"/>
        <v>14</v>
      </c>
      <c r="W52" s="2">
        <f t="shared" si="136"/>
        <v>14</v>
      </c>
      <c r="X52" s="2">
        <f t="shared" si="136"/>
        <v>14</v>
      </c>
      <c r="Y52" s="2">
        <f t="shared" si="136"/>
        <v>14</v>
      </c>
      <c r="Z52" s="2">
        <f t="shared" si="136"/>
        <v>14</v>
      </c>
      <c r="AA52" s="2">
        <f t="shared" si="136"/>
        <v>14</v>
      </c>
      <c r="AB52" s="2">
        <f t="shared" si="136"/>
        <v>14</v>
      </c>
      <c r="AC52" s="2">
        <f t="shared" si="136"/>
        <v>14</v>
      </c>
      <c r="AD52" s="2">
        <f t="shared" si="136"/>
        <v>14</v>
      </c>
      <c r="AE52" s="2">
        <f t="shared" si="136"/>
        <v>14</v>
      </c>
      <c r="AF52" s="2">
        <f t="shared" si="136"/>
        <v>14</v>
      </c>
      <c r="AG52" s="2">
        <f t="shared" si="136"/>
        <v>14</v>
      </c>
      <c r="AH52" s="2">
        <f t="shared" si="136"/>
        <v>14</v>
      </c>
      <c r="AJ52" s="139">
        <f t="shared" si="2"/>
        <v>0</v>
      </c>
      <c r="AK52" s="139">
        <f t="shared" ref="AK52:BM52" si="137">IF(F52&gt;E52,F52-E52,0)</f>
        <v>14</v>
      </c>
      <c r="AL52" s="139">
        <f t="shared" si="137"/>
        <v>0</v>
      </c>
      <c r="AM52" s="139">
        <f t="shared" si="137"/>
        <v>0</v>
      </c>
      <c r="AN52" s="139">
        <f t="shared" si="137"/>
        <v>0</v>
      </c>
      <c r="AO52" s="139">
        <f t="shared" si="137"/>
        <v>0</v>
      </c>
      <c r="AP52" s="139">
        <f t="shared" si="137"/>
        <v>0</v>
      </c>
      <c r="AQ52" s="139">
        <f t="shared" si="137"/>
        <v>0</v>
      </c>
      <c r="AR52" s="139">
        <f t="shared" si="137"/>
        <v>0</v>
      </c>
      <c r="AS52" s="139">
        <f t="shared" si="137"/>
        <v>0</v>
      </c>
      <c r="AT52" s="139">
        <f t="shared" si="137"/>
        <v>0</v>
      </c>
      <c r="AU52" s="139">
        <f t="shared" si="137"/>
        <v>0</v>
      </c>
      <c r="AV52" s="139">
        <f t="shared" si="137"/>
        <v>0</v>
      </c>
      <c r="AW52" s="139">
        <f t="shared" si="137"/>
        <v>0</v>
      </c>
      <c r="AX52" s="139">
        <f t="shared" si="137"/>
        <v>0</v>
      </c>
      <c r="AY52" s="139">
        <f t="shared" si="137"/>
        <v>0</v>
      </c>
      <c r="AZ52" s="139">
        <f t="shared" si="137"/>
        <v>0</v>
      </c>
      <c r="BA52" s="139">
        <f t="shared" si="137"/>
        <v>0</v>
      </c>
      <c r="BB52" s="139">
        <f t="shared" si="137"/>
        <v>0</v>
      </c>
      <c r="BC52" s="139">
        <f t="shared" si="137"/>
        <v>0</v>
      </c>
      <c r="BD52" s="139">
        <f t="shared" si="137"/>
        <v>0</v>
      </c>
      <c r="BE52" s="139">
        <f t="shared" si="137"/>
        <v>0</v>
      </c>
      <c r="BF52" s="139">
        <f t="shared" si="137"/>
        <v>0</v>
      </c>
      <c r="BG52" s="139">
        <f t="shared" si="137"/>
        <v>0</v>
      </c>
      <c r="BH52" s="139">
        <f t="shared" si="137"/>
        <v>0</v>
      </c>
      <c r="BI52" s="139">
        <f t="shared" si="137"/>
        <v>0</v>
      </c>
      <c r="BJ52" s="139">
        <f t="shared" si="137"/>
        <v>0</v>
      </c>
      <c r="BK52" s="139">
        <f t="shared" si="137"/>
        <v>0</v>
      </c>
      <c r="BL52" s="139">
        <f t="shared" si="137"/>
        <v>0</v>
      </c>
      <c r="BM52" s="139">
        <f t="shared" si="137"/>
        <v>0</v>
      </c>
      <c r="BO52" s="139">
        <f t="shared" ref="BO52:CR52" ca="1" si="138">IF(E52-SUM(OFFSET(AJ52,,-$D52+1,,$D52))-IF($D52&gt;1,SUM(OFFSET(BO52,,-$D52+1,,$D52-1)),0)&gt;0,E52-SUM(OFFSET(AJ52,,-$D52+1,,$D52))-IF($D52&gt;1,SUM(OFFSET(BO52,,-$D52+1,,$D52-1)),0),0)</f>
        <v>0</v>
      </c>
      <c r="BP52" s="139">
        <f t="shared" ca="1" si="138"/>
        <v>0</v>
      </c>
      <c r="BQ52" s="139">
        <f t="shared" ca="1" si="138"/>
        <v>0</v>
      </c>
      <c r="BR52" s="139">
        <f t="shared" ca="1" si="138"/>
        <v>0</v>
      </c>
      <c r="BS52" s="139">
        <f t="shared" ca="1" si="138"/>
        <v>0</v>
      </c>
      <c r="BT52" s="139">
        <f t="shared" ca="1" si="138"/>
        <v>0</v>
      </c>
      <c r="BU52" s="139">
        <f t="shared" ca="1" si="138"/>
        <v>14</v>
      </c>
      <c r="BV52" s="139">
        <f t="shared" ca="1" si="138"/>
        <v>0</v>
      </c>
      <c r="BW52" s="139">
        <f t="shared" ca="1" si="138"/>
        <v>0</v>
      </c>
      <c r="BX52" s="139">
        <f t="shared" ca="1" si="138"/>
        <v>0</v>
      </c>
      <c r="BY52" s="139">
        <f t="shared" ca="1" si="138"/>
        <v>0</v>
      </c>
      <c r="BZ52" s="139">
        <f t="shared" ca="1" si="138"/>
        <v>14</v>
      </c>
      <c r="CA52" s="139">
        <f t="shared" ca="1" si="138"/>
        <v>0</v>
      </c>
      <c r="CB52" s="139">
        <f t="shared" ca="1" si="138"/>
        <v>0</v>
      </c>
      <c r="CC52" s="139">
        <f t="shared" ca="1" si="138"/>
        <v>0</v>
      </c>
      <c r="CD52" s="139">
        <f t="shared" ca="1" si="138"/>
        <v>0</v>
      </c>
      <c r="CE52" s="139">
        <f t="shared" ca="1" si="138"/>
        <v>14</v>
      </c>
      <c r="CF52" s="139">
        <f t="shared" ca="1" si="138"/>
        <v>0</v>
      </c>
      <c r="CG52" s="139">
        <f t="shared" ca="1" si="138"/>
        <v>0</v>
      </c>
      <c r="CH52" s="139">
        <f t="shared" ca="1" si="138"/>
        <v>0</v>
      </c>
      <c r="CI52" s="139">
        <f t="shared" ca="1" si="138"/>
        <v>0</v>
      </c>
      <c r="CJ52" s="139">
        <f t="shared" ca="1" si="138"/>
        <v>14</v>
      </c>
      <c r="CK52" s="139">
        <f t="shared" ca="1" si="138"/>
        <v>0</v>
      </c>
      <c r="CL52" s="139">
        <f t="shared" ca="1" si="138"/>
        <v>0</v>
      </c>
      <c r="CM52" s="139">
        <f t="shared" ca="1" si="138"/>
        <v>0</v>
      </c>
      <c r="CN52" s="139">
        <f t="shared" ca="1" si="138"/>
        <v>0</v>
      </c>
      <c r="CO52" s="139">
        <f t="shared" ca="1" si="138"/>
        <v>14</v>
      </c>
      <c r="CP52" s="139">
        <f t="shared" ca="1" si="138"/>
        <v>0</v>
      </c>
      <c r="CQ52" s="139">
        <f t="shared" ca="1" si="138"/>
        <v>0</v>
      </c>
      <c r="CR52" s="139">
        <f t="shared" ca="1" si="138"/>
        <v>0</v>
      </c>
    </row>
    <row r="53" spans="2:96" ht="15" customHeight="1" x14ac:dyDescent="0.3">
      <c r="B53" s="98" t="s">
        <v>41</v>
      </c>
      <c r="C53" s="112" t="s">
        <v>63</v>
      </c>
      <c r="D53" s="113"/>
      <c r="E53" s="108"/>
      <c r="F53" s="109"/>
      <c r="G53" s="109"/>
      <c r="H53" s="109"/>
      <c r="I53" s="109"/>
      <c r="J53" s="109"/>
      <c r="K53" s="109"/>
      <c r="L53" s="109"/>
      <c r="M53" s="109"/>
      <c r="N53" s="109"/>
      <c r="O53" s="109"/>
      <c r="P53" s="109"/>
      <c r="Q53" s="109"/>
      <c r="R53" s="109"/>
      <c r="S53" s="109"/>
      <c r="T53" s="109"/>
      <c r="U53" s="109"/>
      <c r="V53" s="109"/>
      <c r="W53" s="109"/>
      <c r="X53" s="109"/>
      <c r="Y53" s="109"/>
      <c r="Z53" s="109"/>
      <c r="AA53" s="109"/>
      <c r="AB53" s="109"/>
      <c r="AC53" s="109"/>
      <c r="AD53" s="109"/>
      <c r="AE53" s="109"/>
      <c r="AF53" s="109"/>
      <c r="AG53" s="109"/>
      <c r="AH53" s="110"/>
      <c r="AJ53" s="137"/>
      <c r="AK53" s="138"/>
      <c r="AL53" s="138"/>
      <c r="AM53" s="138"/>
      <c r="AN53" s="138"/>
      <c r="AO53" s="138"/>
      <c r="AP53" s="138"/>
      <c r="AQ53" s="138"/>
      <c r="AR53" s="138"/>
      <c r="AS53" s="138"/>
      <c r="AT53" s="138"/>
      <c r="AU53" s="138"/>
      <c r="AV53" s="138"/>
      <c r="AW53" s="138"/>
      <c r="AX53" s="138"/>
      <c r="AY53" s="138"/>
      <c r="AZ53" s="138"/>
      <c r="BA53" s="138"/>
      <c r="BB53" s="138"/>
      <c r="BC53" s="138"/>
      <c r="BD53" s="138"/>
      <c r="BE53" s="138"/>
      <c r="BF53" s="138"/>
      <c r="BG53" s="138"/>
      <c r="BH53" s="138"/>
      <c r="BI53" s="138"/>
      <c r="BJ53" s="138"/>
      <c r="BK53" s="138"/>
      <c r="BL53" s="138"/>
      <c r="BM53" s="111"/>
      <c r="BO53" s="137"/>
      <c r="BP53" s="138"/>
      <c r="BQ53" s="138"/>
      <c r="BR53" s="138"/>
      <c r="BS53" s="138"/>
      <c r="BT53" s="138"/>
      <c r="BU53" s="138"/>
      <c r="BV53" s="138"/>
      <c r="BW53" s="138"/>
      <c r="BX53" s="138"/>
      <c r="BY53" s="138"/>
      <c r="BZ53" s="138"/>
      <c r="CA53" s="138"/>
      <c r="CB53" s="138"/>
      <c r="CC53" s="138"/>
      <c r="CD53" s="138"/>
      <c r="CE53" s="138"/>
      <c r="CF53" s="138"/>
      <c r="CG53" s="138"/>
      <c r="CH53" s="138"/>
      <c r="CI53" s="138"/>
      <c r="CJ53" s="138"/>
      <c r="CK53" s="138"/>
      <c r="CL53" s="138"/>
      <c r="CM53" s="138"/>
      <c r="CN53" s="138"/>
      <c r="CO53" s="138"/>
      <c r="CP53" s="138"/>
      <c r="CQ53" s="138"/>
      <c r="CR53" s="111"/>
    </row>
    <row r="54" spans="2:96" ht="15" customHeight="1" x14ac:dyDescent="0.3">
      <c r="B54" s="98" t="s">
        <v>42</v>
      </c>
      <c r="C54" s="99" t="s">
        <v>66</v>
      </c>
      <c r="D54" s="113"/>
      <c r="E54" s="108"/>
      <c r="F54" s="109"/>
      <c r="G54" s="109"/>
      <c r="H54" s="109"/>
      <c r="I54" s="109"/>
      <c r="J54" s="109"/>
      <c r="K54" s="109"/>
      <c r="L54" s="109"/>
      <c r="M54" s="109"/>
      <c r="N54" s="109"/>
      <c r="O54" s="109"/>
      <c r="P54" s="109"/>
      <c r="Q54" s="109"/>
      <c r="R54" s="109"/>
      <c r="S54" s="109"/>
      <c r="T54" s="109"/>
      <c r="U54" s="109"/>
      <c r="V54" s="109"/>
      <c r="W54" s="109"/>
      <c r="X54" s="109"/>
      <c r="Y54" s="109"/>
      <c r="Z54" s="109"/>
      <c r="AA54" s="109"/>
      <c r="AB54" s="109"/>
      <c r="AC54" s="109"/>
      <c r="AD54" s="109"/>
      <c r="AE54" s="109"/>
      <c r="AF54" s="109"/>
      <c r="AG54" s="109"/>
      <c r="AH54" s="110"/>
      <c r="AJ54" s="137"/>
      <c r="AK54" s="138"/>
      <c r="AL54" s="138"/>
      <c r="AM54" s="138"/>
      <c r="AN54" s="138"/>
      <c r="AO54" s="138"/>
      <c r="AP54" s="138"/>
      <c r="AQ54" s="138"/>
      <c r="AR54" s="138"/>
      <c r="AS54" s="138"/>
      <c r="AT54" s="138"/>
      <c r="AU54" s="138"/>
      <c r="AV54" s="138"/>
      <c r="AW54" s="138"/>
      <c r="AX54" s="138"/>
      <c r="AY54" s="138"/>
      <c r="AZ54" s="138"/>
      <c r="BA54" s="138"/>
      <c r="BB54" s="138"/>
      <c r="BC54" s="138"/>
      <c r="BD54" s="138"/>
      <c r="BE54" s="138"/>
      <c r="BF54" s="138"/>
      <c r="BG54" s="138"/>
      <c r="BH54" s="138"/>
      <c r="BI54" s="138"/>
      <c r="BJ54" s="138"/>
      <c r="BK54" s="138"/>
      <c r="BL54" s="138"/>
      <c r="BM54" s="111"/>
      <c r="BO54" s="137"/>
      <c r="BP54" s="138"/>
      <c r="BQ54" s="138"/>
      <c r="BR54" s="138"/>
      <c r="BS54" s="138"/>
      <c r="BT54" s="138"/>
      <c r="BU54" s="138"/>
      <c r="BV54" s="138"/>
      <c r="BW54" s="138"/>
      <c r="BX54" s="138"/>
      <c r="BY54" s="138"/>
      <c r="BZ54" s="138"/>
      <c r="CA54" s="138"/>
      <c r="CB54" s="138"/>
      <c r="CC54" s="138"/>
      <c r="CD54" s="138"/>
      <c r="CE54" s="138"/>
      <c r="CF54" s="138"/>
      <c r="CG54" s="138"/>
      <c r="CH54" s="138"/>
      <c r="CI54" s="138"/>
      <c r="CJ54" s="138"/>
      <c r="CK54" s="138"/>
      <c r="CL54" s="138"/>
      <c r="CM54" s="138"/>
      <c r="CN54" s="138"/>
      <c r="CO54" s="138"/>
      <c r="CP54" s="138"/>
      <c r="CQ54" s="138"/>
      <c r="CR54" s="111"/>
    </row>
    <row r="55" spans="2:96" ht="15" customHeight="1" x14ac:dyDescent="0.3">
      <c r="B55" s="2" t="s">
        <v>101</v>
      </c>
      <c r="C55" s="3" t="s">
        <v>2</v>
      </c>
      <c r="D55" s="6">
        <v>15</v>
      </c>
      <c r="E55" s="2"/>
      <c r="F55" s="2">
        <v>12</v>
      </c>
      <c r="G55" s="2">
        <f>F55</f>
        <v>12</v>
      </c>
      <c r="H55" s="2">
        <f t="shared" ref="H55:AH55" si="139">G55</f>
        <v>12</v>
      </c>
      <c r="I55" s="2">
        <f t="shared" si="139"/>
        <v>12</v>
      </c>
      <c r="J55" s="2">
        <f t="shared" si="139"/>
        <v>12</v>
      </c>
      <c r="K55" s="2">
        <f t="shared" si="139"/>
        <v>12</v>
      </c>
      <c r="L55" s="2">
        <f t="shared" si="139"/>
        <v>12</v>
      </c>
      <c r="M55" s="2">
        <f t="shared" si="139"/>
        <v>12</v>
      </c>
      <c r="N55" s="2">
        <f t="shared" si="139"/>
        <v>12</v>
      </c>
      <c r="O55" s="2">
        <f t="shared" si="139"/>
        <v>12</v>
      </c>
      <c r="P55" s="2">
        <f t="shared" si="139"/>
        <v>12</v>
      </c>
      <c r="Q55" s="2">
        <f t="shared" si="139"/>
        <v>12</v>
      </c>
      <c r="R55" s="2">
        <f t="shared" si="139"/>
        <v>12</v>
      </c>
      <c r="S55" s="2">
        <f t="shared" si="139"/>
        <v>12</v>
      </c>
      <c r="T55" s="2">
        <f t="shared" si="139"/>
        <v>12</v>
      </c>
      <c r="U55" s="2">
        <f t="shared" si="139"/>
        <v>12</v>
      </c>
      <c r="V55" s="2">
        <f t="shared" si="139"/>
        <v>12</v>
      </c>
      <c r="W55" s="2">
        <f t="shared" si="139"/>
        <v>12</v>
      </c>
      <c r="X55" s="2">
        <f t="shared" si="139"/>
        <v>12</v>
      </c>
      <c r="Y55" s="2">
        <f t="shared" si="139"/>
        <v>12</v>
      </c>
      <c r="Z55" s="2">
        <f t="shared" si="139"/>
        <v>12</v>
      </c>
      <c r="AA55" s="2">
        <f t="shared" si="139"/>
        <v>12</v>
      </c>
      <c r="AB55" s="2">
        <f t="shared" si="139"/>
        <v>12</v>
      </c>
      <c r="AC55" s="2">
        <f t="shared" si="139"/>
        <v>12</v>
      </c>
      <c r="AD55" s="2">
        <f t="shared" si="139"/>
        <v>12</v>
      </c>
      <c r="AE55" s="2">
        <f t="shared" si="139"/>
        <v>12</v>
      </c>
      <c r="AF55" s="2">
        <f t="shared" si="139"/>
        <v>12</v>
      </c>
      <c r="AG55" s="2">
        <f t="shared" si="139"/>
        <v>12</v>
      </c>
      <c r="AH55" s="2">
        <f t="shared" si="139"/>
        <v>12</v>
      </c>
      <c r="AJ55" s="139">
        <f t="shared" si="2"/>
        <v>0</v>
      </c>
      <c r="AK55" s="139">
        <f t="shared" ref="AK55:AS56" si="140">IF(F55&gt;E55,F55-E55,0)</f>
        <v>12</v>
      </c>
      <c r="AL55" s="139">
        <f t="shared" si="140"/>
        <v>0</v>
      </c>
      <c r="AM55" s="139">
        <f t="shared" si="140"/>
        <v>0</v>
      </c>
      <c r="AN55" s="139">
        <f t="shared" si="140"/>
        <v>0</v>
      </c>
      <c r="AO55" s="139">
        <f t="shared" si="140"/>
        <v>0</v>
      </c>
      <c r="AP55" s="139">
        <f t="shared" si="140"/>
        <v>0</v>
      </c>
      <c r="AQ55" s="139">
        <f t="shared" si="140"/>
        <v>0</v>
      </c>
      <c r="AR55" s="139">
        <f t="shared" si="140"/>
        <v>0</v>
      </c>
      <c r="AS55" s="139">
        <f t="shared" si="140"/>
        <v>0</v>
      </c>
      <c r="AT55" s="139">
        <f t="shared" ref="AT55:BC56" si="141">IF(O55&gt;N55,O55-N55,0)</f>
        <v>0</v>
      </c>
      <c r="AU55" s="139">
        <f t="shared" si="141"/>
        <v>0</v>
      </c>
      <c r="AV55" s="139">
        <f t="shared" si="141"/>
        <v>0</v>
      </c>
      <c r="AW55" s="139">
        <f t="shared" si="141"/>
        <v>0</v>
      </c>
      <c r="AX55" s="139">
        <f t="shared" si="141"/>
        <v>0</v>
      </c>
      <c r="AY55" s="139">
        <f t="shared" si="141"/>
        <v>0</v>
      </c>
      <c r="AZ55" s="139">
        <f t="shared" si="141"/>
        <v>0</v>
      </c>
      <c r="BA55" s="139">
        <f t="shared" si="141"/>
        <v>0</v>
      </c>
      <c r="BB55" s="139">
        <f t="shared" si="141"/>
        <v>0</v>
      </c>
      <c r="BC55" s="139">
        <f t="shared" si="141"/>
        <v>0</v>
      </c>
      <c r="BD55" s="139">
        <f t="shared" ref="BD55:BM56" si="142">IF(Y55&gt;X55,Y55-X55,0)</f>
        <v>0</v>
      </c>
      <c r="BE55" s="139">
        <f t="shared" si="142"/>
        <v>0</v>
      </c>
      <c r="BF55" s="139">
        <f t="shared" si="142"/>
        <v>0</v>
      </c>
      <c r="BG55" s="139">
        <f t="shared" si="142"/>
        <v>0</v>
      </c>
      <c r="BH55" s="139">
        <f t="shared" si="142"/>
        <v>0</v>
      </c>
      <c r="BI55" s="139">
        <f t="shared" si="142"/>
        <v>0</v>
      </c>
      <c r="BJ55" s="139">
        <f t="shared" si="142"/>
        <v>0</v>
      </c>
      <c r="BK55" s="139">
        <f t="shared" si="142"/>
        <v>0</v>
      </c>
      <c r="BL55" s="139">
        <f t="shared" si="142"/>
        <v>0</v>
      </c>
      <c r="BM55" s="139">
        <f t="shared" si="142"/>
        <v>0</v>
      </c>
      <c r="BO55" s="139">
        <f t="shared" ref="BO55:BX56" ca="1" si="143">IF(E55-SUM(OFFSET(AJ55,,-$D55+1,,$D55))-IF($D55&gt;1,SUM(OFFSET(BO55,,-$D55+1,,$D55-1)),0)&gt;0,E55-SUM(OFFSET(AJ55,,-$D55+1,,$D55))-IF($D55&gt;1,SUM(OFFSET(BO55,,-$D55+1,,$D55-1)),0),0)</f>
        <v>0</v>
      </c>
      <c r="BP55" s="139">
        <f t="shared" ca="1" si="143"/>
        <v>0</v>
      </c>
      <c r="BQ55" s="139">
        <f t="shared" ca="1" si="143"/>
        <v>0</v>
      </c>
      <c r="BR55" s="139">
        <f t="shared" ca="1" si="143"/>
        <v>0</v>
      </c>
      <c r="BS55" s="139">
        <f t="shared" ca="1" si="143"/>
        <v>0</v>
      </c>
      <c r="BT55" s="139">
        <f t="shared" ca="1" si="143"/>
        <v>0</v>
      </c>
      <c r="BU55" s="139">
        <f t="shared" ca="1" si="143"/>
        <v>0</v>
      </c>
      <c r="BV55" s="139">
        <f t="shared" ca="1" si="143"/>
        <v>0</v>
      </c>
      <c r="BW55" s="139">
        <f t="shared" ca="1" si="143"/>
        <v>0</v>
      </c>
      <c r="BX55" s="139">
        <f t="shared" ca="1" si="143"/>
        <v>0</v>
      </c>
      <c r="BY55" s="139">
        <f t="shared" ref="BY55:CH56" ca="1" si="144">IF(O55-SUM(OFFSET(AT55,,-$D55+1,,$D55))-IF($D55&gt;1,SUM(OFFSET(BY55,,-$D55+1,,$D55-1)),0)&gt;0,O55-SUM(OFFSET(AT55,,-$D55+1,,$D55))-IF($D55&gt;1,SUM(OFFSET(BY55,,-$D55+1,,$D55-1)),0),0)</f>
        <v>0</v>
      </c>
      <c r="BZ55" s="139">
        <f t="shared" ca="1" si="144"/>
        <v>0</v>
      </c>
      <c r="CA55" s="139">
        <f t="shared" ca="1" si="144"/>
        <v>0</v>
      </c>
      <c r="CB55" s="139">
        <f t="shared" ca="1" si="144"/>
        <v>0</v>
      </c>
      <c r="CC55" s="139">
        <f t="shared" ca="1" si="144"/>
        <v>0</v>
      </c>
      <c r="CD55" s="139">
        <f t="shared" ca="1" si="144"/>
        <v>0</v>
      </c>
      <c r="CE55" s="139">
        <f t="shared" ca="1" si="144"/>
        <v>12</v>
      </c>
      <c r="CF55" s="139">
        <f t="shared" ca="1" si="144"/>
        <v>0</v>
      </c>
      <c r="CG55" s="139">
        <f t="shared" ca="1" si="144"/>
        <v>0</v>
      </c>
      <c r="CH55" s="139">
        <f t="shared" ca="1" si="144"/>
        <v>0</v>
      </c>
      <c r="CI55" s="139">
        <f t="shared" ref="CI55:CR56" ca="1" si="145">IF(Y55-SUM(OFFSET(BD55,,-$D55+1,,$D55))-IF($D55&gt;1,SUM(OFFSET(CI55,,-$D55+1,,$D55-1)),0)&gt;0,Y55-SUM(OFFSET(BD55,,-$D55+1,,$D55))-IF($D55&gt;1,SUM(OFFSET(CI55,,-$D55+1,,$D55-1)),0),0)</f>
        <v>0</v>
      </c>
      <c r="CJ55" s="139">
        <f t="shared" ca="1" si="145"/>
        <v>0</v>
      </c>
      <c r="CK55" s="139">
        <f t="shared" ca="1" si="145"/>
        <v>0</v>
      </c>
      <c r="CL55" s="139">
        <f t="shared" ca="1" si="145"/>
        <v>0</v>
      </c>
      <c r="CM55" s="139">
        <f t="shared" ca="1" si="145"/>
        <v>0</v>
      </c>
      <c r="CN55" s="139">
        <f t="shared" ca="1" si="145"/>
        <v>0</v>
      </c>
      <c r="CO55" s="139">
        <f t="shared" ca="1" si="145"/>
        <v>0</v>
      </c>
      <c r="CP55" s="139">
        <f t="shared" ca="1" si="145"/>
        <v>0</v>
      </c>
      <c r="CQ55" s="139">
        <f t="shared" ca="1" si="145"/>
        <v>0</v>
      </c>
      <c r="CR55" s="139">
        <f t="shared" ca="1" si="145"/>
        <v>0</v>
      </c>
    </row>
    <row r="56" spans="2:96" ht="15" customHeight="1" x14ac:dyDescent="0.3">
      <c r="B56" s="2" t="s">
        <v>102</v>
      </c>
      <c r="C56" s="3" t="s">
        <v>127</v>
      </c>
      <c r="D56" s="6">
        <v>10</v>
      </c>
      <c r="E56" s="2">
        <v>13</v>
      </c>
      <c r="F56" s="2">
        <f>E56</f>
        <v>13</v>
      </c>
      <c r="G56" s="2">
        <f t="shared" ref="G56:AH56" si="146">F56</f>
        <v>13</v>
      </c>
      <c r="H56" s="2">
        <f t="shared" si="146"/>
        <v>13</v>
      </c>
      <c r="I56" s="2">
        <f t="shared" si="146"/>
        <v>13</v>
      </c>
      <c r="J56" s="2">
        <f t="shared" si="146"/>
        <v>13</v>
      </c>
      <c r="K56" s="2">
        <f t="shared" si="146"/>
        <v>13</v>
      </c>
      <c r="L56" s="2">
        <f t="shared" si="146"/>
        <v>13</v>
      </c>
      <c r="M56" s="2">
        <f t="shared" si="146"/>
        <v>13</v>
      </c>
      <c r="N56" s="2">
        <f t="shared" si="146"/>
        <v>13</v>
      </c>
      <c r="O56" s="2">
        <f t="shared" si="146"/>
        <v>13</v>
      </c>
      <c r="P56" s="2">
        <f t="shared" si="146"/>
        <v>13</v>
      </c>
      <c r="Q56" s="2">
        <f t="shared" si="146"/>
        <v>13</v>
      </c>
      <c r="R56" s="2">
        <f t="shared" si="146"/>
        <v>13</v>
      </c>
      <c r="S56" s="2">
        <f t="shared" si="146"/>
        <v>13</v>
      </c>
      <c r="T56" s="2">
        <f t="shared" si="146"/>
        <v>13</v>
      </c>
      <c r="U56" s="2">
        <f t="shared" si="146"/>
        <v>13</v>
      </c>
      <c r="V56" s="2">
        <f t="shared" si="146"/>
        <v>13</v>
      </c>
      <c r="W56" s="2">
        <f t="shared" si="146"/>
        <v>13</v>
      </c>
      <c r="X56" s="2">
        <f t="shared" si="146"/>
        <v>13</v>
      </c>
      <c r="Y56" s="2">
        <f t="shared" si="146"/>
        <v>13</v>
      </c>
      <c r="Z56" s="2">
        <f t="shared" si="146"/>
        <v>13</v>
      </c>
      <c r="AA56" s="2">
        <f t="shared" si="146"/>
        <v>13</v>
      </c>
      <c r="AB56" s="2">
        <f t="shared" si="146"/>
        <v>13</v>
      </c>
      <c r="AC56" s="2">
        <f t="shared" si="146"/>
        <v>13</v>
      </c>
      <c r="AD56" s="2">
        <f t="shared" si="146"/>
        <v>13</v>
      </c>
      <c r="AE56" s="2">
        <f t="shared" si="146"/>
        <v>13</v>
      </c>
      <c r="AF56" s="2">
        <f t="shared" si="146"/>
        <v>13</v>
      </c>
      <c r="AG56" s="2">
        <f t="shared" si="146"/>
        <v>13</v>
      </c>
      <c r="AH56" s="2">
        <f t="shared" si="146"/>
        <v>13</v>
      </c>
      <c r="AJ56" s="139">
        <f t="shared" si="2"/>
        <v>13</v>
      </c>
      <c r="AK56" s="139">
        <f t="shared" si="140"/>
        <v>0</v>
      </c>
      <c r="AL56" s="139">
        <f t="shared" si="140"/>
        <v>0</v>
      </c>
      <c r="AM56" s="139">
        <f t="shared" si="140"/>
        <v>0</v>
      </c>
      <c r="AN56" s="139">
        <f t="shared" si="140"/>
        <v>0</v>
      </c>
      <c r="AO56" s="139">
        <f t="shared" si="140"/>
        <v>0</v>
      </c>
      <c r="AP56" s="139">
        <f t="shared" si="140"/>
        <v>0</v>
      </c>
      <c r="AQ56" s="139">
        <f t="shared" si="140"/>
        <v>0</v>
      </c>
      <c r="AR56" s="139">
        <f t="shared" si="140"/>
        <v>0</v>
      </c>
      <c r="AS56" s="139">
        <f t="shared" si="140"/>
        <v>0</v>
      </c>
      <c r="AT56" s="139">
        <f t="shared" si="141"/>
        <v>0</v>
      </c>
      <c r="AU56" s="139">
        <f t="shared" si="141"/>
        <v>0</v>
      </c>
      <c r="AV56" s="139">
        <f t="shared" si="141"/>
        <v>0</v>
      </c>
      <c r="AW56" s="139">
        <f t="shared" si="141"/>
        <v>0</v>
      </c>
      <c r="AX56" s="139">
        <f t="shared" si="141"/>
        <v>0</v>
      </c>
      <c r="AY56" s="139">
        <f t="shared" si="141"/>
        <v>0</v>
      </c>
      <c r="AZ56" s="139">
        <f t="shared" si="141"/>
        <v>0</v>
      </c>
      <c r="BA56" s="139">
        <f t="shared" si="141"/>
        <v>0</v>
      </c>
      <c r="BB56" s="139">
        <f t="shared" si="141"/>
        <v>0</v>
      </c>
      <c r="BC56" s="139">
        <f t="shared" si="141"/>
        <v>0</v>
      </c>
      <c r="BD56" s="139">
        <f t="shared" si="142"/>
        <v>0</v>
      </c>
      <c r="BE56" s="139">
        <f t="shared" si="142"/>
        <v>0</v>
      </c>
      <c r="BF56" s="139">
        <f t="shared" si="142"/>
        <v>0</v>
      </c>
      <c r="BG56" s="139">
        <f t="shared" si="142"/>
        <v>0</v>
      </c>
      <c r="BH56" s="139">
        <f t="shared" si="142"/>
        <v>0</v>
      </c>
      <c r="BI56" s="139">
        <f t="shared" si="142"/>
        <v>0</v>
      </c>
      <c r="BJ56" s="139">
        <f t="shared" si="142"/>
        <v>0</v>
      </c>
      <c r="BK56" s="139">
        <f t="shared" si="142"/>
        <v>0</v>
      </c>
      <c r="BL56" s="139">
        <f t="shared" si="142"/>
        <v>0</v>
      </c>
      <c r="BM56" s="139">
        <f t="shared" si="142"/>
        <v>0</v>
      </c>
      <c r="BO56" s="139">
        <f t="shared" ca="1" si="143"/>
        <v>0</v>
      </c>
      <c r="BP56" s="139">
        <f t="shared" ca="1" si="143"/>
        <v>0</v>
      </c>
      <c r="BQ56" s="139">
        <f t="shared" ca="1" si="143"/>
        <v>0</v>
      </c>
      <c r="BR56" s="139">
        <f t="shared" ca="1" si="143"/>
        <v>0</v>
      </c>
      <c r="BS56" s="139">
        <f t="shared" ca="1" si="143"/>
        <v>0</v>
      </c>
      <c r="BT56" s="139">
        <f t="shared" ca="1" si="143"/>
        <v>0</v>
      </c>
      <c r="BU56" s="139">
        <f t="shared" ca="1" si="143"/>
        <v>0</v>
      </c>
      <c r="BV56" s="139">
        <f t="shared" ca="1" si="143"/>
        <v>0</v>
      </c>
      <c r="BW56" s="139">
        <f t="shared" ca="1" si="143"/>
        <v>0</v>
      </c>
      <c r="BX56" s="139">
        <f t="shared" ca="1" si="143"/>
        <v>0</v>
      </c>
      <c r="BY56" s="139">
        <f t="shared" ca="1" si="144"/>
        <v>13</v>
      </c>
      <c r="BZ56" s="139">
        <f t="shared" ca="1" si="144"/>
        <v>0</v>
      </c>
      <c r="CA56" s="139">
        <f t="shared" ca="1" si="144"/>
        <v>0</v>
      </c>
      <c r="CB56" s="139">
        <f t="shared" ca="1" si="144"/>
        <v>0</v>
      </c>
      <c r="CC56" s="139">
        <f t="shared" ca="1" si="144"/>
        <v>0</v>
      </c>
      <c r="CD56" s="139">
        <f t="shared" ca="1" si="144"/>
        <v>0</v>
      </c>
      <c r="CE56" s="139">
        <f t="shared" ca="1" si="144"/>
        <v>0</v>
      </c>
      <c r="CF56" s="139">
        <f t="shared" ca="1" si="144"/>
        <v>0</v>
      </c>
      <c r="CG56" s="139">
        <f t="shared" ca="1" si="144"/>
        <v>0</v>
      </c>
      <c r="CH56" s="139">
        <f t="shared" ca="1" si="144"/>
        <v>0</v>
      </c>
      <c r="CI56" s="139">
        <f t="shared" ca="1" si="145"/>
        <v>13</v>
      </c>
      <c r="CJ56" s="139">
        <f t="shared" ca="1" si="145"/>
        <v>0</v>
      </c>
      <c r="CK56" s="139">
        <f t="shared" ca="1" si="145"/>
        <v>0</v>
      </c>
      <c r="CL56" s="139">
        <f t="shared" ca="1" si="145"/>
        <v>0</v>
      </c>
      <c r="CM56" s="139">
        <f t="shared" ca="1" si="145"/>
        <v>0</v>
      </c>
      <c r="CN56" s="139">
        <f t="shared" ca="1" si="145"/>
        <v>0</v>
      </c>
      <c r="CO56" s="139">
        <f t="shared" ca="1" si="145"/>
        <v>0</v>
      </c>
      <c r="CP56" s="139">
        <f t="shared" ca="1" si="145"/>
        <v>0</v>
      </c>
      <c r="CQ56" s="139">
        <f t="shared" ca="1" si="145"/>
        <v>0</v>
      </c>
      <c r="CR56" s="139">
        <f t="shared" ca="1" si="145"/>
        <v>0</v>
      </c>
    </row>
    <row r="57" spans="2:96" ht="15" customHeight="1" x14ac:dyDescent="0.3">
      <c r="B57" s="98" t="s">
        <v>43</v>
      </c>
      <c r="C57" s="99" t="s">
        <v>67</v>
      </c>
      <c r="D57" s="113"/>
      <c r="E57" s="108"/>
      <c r="F57" s="109"/>
      <c r="G57" s="109"/>
      <c r="H57" s="109"/>
      <c r="I57" s="109"/>
      <c r="J57" s="109"/>
      <c r="K57" s="109"/>
      <c r="L57" s="109"/>
      <c r="M57" s="109"/>
      <c r="N57" s="109"/>
      <c r="O57" s="109"/>
      <c r="P57" s="109"/>
      <c r="Q57" s="109"/>
      <c r="R57" s="109"/>
      <c r="S57" s="109"/>
      <c r="T57" s="109"/>
      <c r="U57" s="109"/>
      <c r="V57" s="109"/>
      <c r="W57" s="109"/>
      <c r="X57" s="109"/>
      <c r="Y57" s="109"/>
      <c r="Z57" s="109"/>
      <c r="AA57" s="109"/>
      <c r="AB57" s="109"/>
      <c r="AC57" s="109"/>
      <c r="AD57" s="109"/>
      <c r="AE57" s="109"/>
      <c r="AF57" s="109"/>
      <c r="AG57" s="109"/>
      <c r="AH57" s="110"/>
      <c r="AJ57" s="137"/>
      <c r="AK57" s="138"/>
      <c r="AL57" s="138"/>
      <c r="AM57" s="138"/>
      <c r="AN57" s="138"/>
      <c r="AO57" s="138"/>
      <c r="AP57" s="138"/>
      <c r="AQ57" s="138"/>
      <c r="AR57" s="138"/>
      <c r="AS57" s="138"/>
      <c r="AT57" s="138"/>
      <c r="AU57" s="138"/>
      <c r="AV57" s="138"/>
      <c r="AW57" s="138"/>
      <c r="AX57" s="138"/>
      <c r="AY57" s="138"/>
      <c r="AZ57" s="138"/>
      <c r="BA57" s="138"/>
      <c r="BB57" s="138"/>
      <c r="BC57" s="138"/>
      <c r="BD57" s="138"/>
      <c r="BE57" s="138"/>
      <c r="BF57" s="138"/>
      <c r="BG57" s="138"/>
      <c r="BH57" s="138"/>
      <c r="BI57" s="138"/>
      <c r="BJ57" s="138"/>
      <c r="BK57" s="138"/>
      <c r="BL57" s="138"/>
      <c r="BM57" s="111"/>
      <c r="BO57" s="137"/>
      <c r="BP57" s="138"/>
      <c r="BQ57" s="138"/>
      <c r="BR57" s="138"/>
      <c r="BS57" s="138"/>
      <c r="BT57" s="138"/>
      <c r="BU57" s="138"/>
      <c r="BV57" s="138"/>
      <c r="BW57" s="138"/>
      <c r="BX57" s="138"/>
      <c r="BY57" s="138"/>
      <c r="BZ57" s="138"/>
      <c r="CA57" s="138"/>
      <c r="CB57" s="138"/>
      <c r="CC57" s="138"/>
      <c r="CD57" s="138"/>
      <c r="CE57" s="138"/>
      <c r="CF57" s="138"/>
      <c r="CG57" s="138"/>
      <c r="CH57" s="138"/>
      <c r="CI57" s="138"/>
      <c r="CJ57" s="138"/>
      <c r="CK57" s="138"/>
      <c r="CL57" s="138"/>
      <c r="CM57" s="138"/>
      <c r="CN57" s="138"/>
      <c r="CO57" s="138"/>
      <c r="CP57" s="138"/>
      <c r="CQ57" s="138"/>
      <c r="CR57" s="111"/>
    </row>
    <row r="58" spans="2:96" ht="15" customHeight="1" x14ac:dyDescent="0.3">
      <c r="B58" s="2" t="s">
        <v>103</v>
      </c>
      <c r="C58" s="3" t="s">
        <v>173</v>
      </c>
      <c r="D58" s="6">
        <v>15</v>
      </c>
      <c r="E58" s="4">
        <v>1</v>
      </c>
      <c r="F58" s="4">
        <v>1</v>
      </c>
      <c r="G58" s="4">
        <v>1</v>
      </c>
      <c r="H58" s="4">
        <v>1</v>
      </c>
      <c r="I58" s="4">
        <v>1</v>
      </c>
      <c r="J58" s="4">
        <v>1</v>
      </c>
      <c r="K58" s="4">
        <v>1</v>
      </c>
      <c r="L58" s="4">
        <v>1</v>
      </c>
      <c r="M58" s="4">
        <v>1</v>
      </c>
      <c r="N58" s="4">
        <v>1</v>
      </c>
      <c r="O58" s="4">
        <v>1</v>
      </c>
      <c r="P58" s="4">
        <v>1</v>
      </c>
      <c r="Q58" s="4">
        <v>1</v>
      </c>
      <c r="R58" s="4">
        <v>1</v>
      </c>
      <c r="S58" s="4">
        <v>1</v>
      </c>
      <c r="T58" s="4">
        <v>1</v>
      </c>
      <c r="U58" s="4">
        <v>1</v>
      </c>
      <c r="V58" s="4">
        <v>1</v>
      </c>
      <c r="W58" s="4">
        <v>1</v>
      </c>
      <c r="X58" s="4">
        <v>1</v>
      </c>
      <c r="Y58" s="4">
        <v>1</v>
      </c>
      <c r="Z58" s="4">
        <v>1</v>
      </c>
      <c r="AA58" s="4">
        <v>1</v>
      </c>
      <c r="AB58" s="4">
        <v>1</v>
      </c>
      <c r="AC58" s="4">
        <v>1</v>
      </c>
      <c r="AD58" s="4">
        <v>1</v>
      </c>
      <c r="AE58" s="4">
        <v>1</v>
      </c>
      <c r="AF58" s="4">
        <v>1</v>
      </c>
      <c r="AG58" s="4">
        <v>1</v>
      </c>
      <c r="AH58" s="4">
        <v>1</v>
      </c>
      <c r="AJ58" s="139">
        <f t="shared" si="2"/>
        <v>1</v>
      </c>
      <c r="AK58" s="139">
        <f t="shared" ref="AK58:BM58" si="147">IF(F58&gt;E58,F58-E58,0)</f>
        <v>0</v>
      </c>
      <c r="AL58" s="139">
        <f t="shared" si="147"/>
        <v>0</v>
      </c>
      <c r="AM58" s="139">
        <f t="shared" si="147"/>
        <v>0</v>
      </c>
      <c r="AN58" s="139">
        <f t="shared" si="147"/>
        <v>0</v>
      </c>
      <c r="AO58" s="139">
        <f t="shared" si="147"/>
        <v>0</v>
      </c>
      <c r="AP58" s="139">
        <f t="shared" si="147"/>
        <v>0</v>
      </c>
      <c r="AQ58" s="139">
        <f t="shared" si="147"/>
        <v>0</v>
      </c>
      <c r="AR58" s="139">
        <f t="shared" si="147"/>
        <v>0</v>
      </c>
      <c r="AS58" s="139">
        <f t="shared" si="147"/>
        <v>0</v>
      </c>
      <c r="AT58" s="139">
        <f t="shared" si="147"/>
        <v>0</v>
      </c>
      <c r="AU58" s="139">
        <f t="shared" si="147"/>
        <v>0</v>
      </c>
      <c r="AV58" s="139">
        <f t="shared" si="147"/>
        <v>0</v>
      </c>
      <c r="AW58" s="139">
        <f t="shared" si="147"/>
        <v>0</v>
      </c>
      <c r="AX58" s="139">
        <f t="shared" si="147"/>
        <v>0</v>
      </c>
      <c r="AY58" s="139">
        <f t="shared" si="147"/>
        <v>0</v>
      </c>
      <c r="AZ58" s="139">
        <f t="shared" si="147"/>
        <v>0</v>
      </c>
      <c r="BA58" s="139">
        <f t="shared" si="147"/>
        <v>0</v>
      </c>
      <c r="BB58" s="139">
        <f t="shared" si="147"/>
        <v>0</v>
      </c>
      <c r="BC58" s="139">
        <f t="shared" si="147"/>
        <v>0</v>
      </c>
      <c r="BD58" s="139">
        <f t="shared" si="147"/>
        <v>0</v>
      </c>
      <c r="BE58" s="139">
        <f t="shared" si="147"/>
        <v>0</v>
      </c>
      <c r="BF58" s="139">
        <f t="shared" si="147"/>
        <v>0</v>
      </c>
      <c r="BG58" s="139">
        <f t="shared" si="147"/>
        <v>0</v>
      </c>
      <c r="BH58" s="139">
        <f t="shared" si="147"/>
        <v>0</v>
      </c>
      <c r="BI58" s="139">
        <f t="shared" si="147"/>
        <v>0</v>
      </c>
      <c r="BJ58" s="139">
        <f t="shared" si="147"/>
        <v>0</v>
      </c>
      <c r="BK58" s="139">
        <f t="shared" si="147"/>
        <v>0</v>
      </c>
      <c r="BL58" s="139">
        <f t="shared" si="147"/>
        <v>0</v>
      </c>
      <c r="BM58" s="139">
        <f t="shared" si="147"/>
        <v>0</v>
      </c>
      <c r="BO58" s="139">
        <f t="shared" ref="BO58:CR58" ca="1" si="148">IF(E58-SUM(OFFSET(AJ58,,-$D58+1,,$D58))-IF($D58&gt;1,SUM(OFFSET(BO58,,-$D58+1,,$D58-1)),0)&gt;0,E58-SUM(OFFSET(AJ58,,-$D58+1,,$D58))-IF($D58&gt;1,SUM(OFFSET(BO58,,-$D58+1,,$D58-1)),0),0)</f>
        <v>0</v>
      </c>
      <c r="BP58" s="139">
        <f t="shared" ca="1" si="148"/>
        <v>0</v>
      </c>
      <c r="BQ58" s="139">
        <f t="shared" ca="1" si="148"/>
        <v>0</v>
      </c>
      <c r="BR58" s="139">
        <f t="shared" ca="1" si="148"/>
        <v>0</v>
      </c>
      <c r="BS58" s="139">
        <f t="shared" ca="1" si="148"/>
        <v>0</v>
      </c>
      <c r="BT58" s="139">
        <f t="shared" ca="1" si="148"/>
        <v>0</v>
      </c>
      <c r="BU58" s="139">
        <f t="shared" ca="1" si="148"/>
        <v>0</v>
      </c>
      <c r="BV58" s="139">
        <f t="shared" ca="1" si="148"/>
        <v>0</v>
      </c>
      <c r="BW58" s="139">
        <f t="shared" ca="1" si="148"/>
        <v>0</v>
      </c>
      <c r="BX58" s="139">
        <f t="shared" ca="1" si="148"/>
        <v>0</v>
      </c>
      <c r="BY58" s="139">
        <f t="shared" ca="1" si="148"/>
        <v>0</v>
      </c>
      <c r="BZ58" s="139">
        <f t="shared" ca="1" si="148"/>
        <v>0</v>
      </c>
      <c r="CA58" s="139">
        <f t="shared" ca="1" si="148"/>
        <v>0</v>
      </c>
      <c r="CB58" s="139">
        <f t="shared" ca="1" si="148"/>
        <v>0</v>
      </c>
      <c r="CC58" s="139">
        <f t="shared" ca="1" si="148"/>
        <v>0</v>
      </c>
      <c r="CD58" s="139">
        <f t="shared" ca="1" si="148"/>
        <v>1</v>
      </c>
      <c r="CE58" s="139">
        <f t="shared" ca="1" si="148"/>
        <v>0</v>
      </c>
      <c r="CF58" s="139">
        <f t="shared" ca="1" si="148"/>
        <v>0</v>
      </c>
      <c r="CG58" s="139">
        <f t="shared" ca="1" si="148"/>
        <v>0</v>
      </c>
      <c r="CH58" s="139">
        <f t="shared" ca="1" si="148"/>
        <v>0</v>
      </c>
      <c r="CI58" s="139">
        <f t="shared" ca="1" si="148"/>
        <v>0</v>
      </c>
      <c r="CJ58" s="139">
        <f t="shared" ca="1" si="148"/>
        <v>0</v>
      </c>
      <c r="CK58" s="139">
        <f t="shared" ca="1" si="148"/>
        <v>0</v>
      </c>
      <c r="CL58" s="139">
        <f t="shared" ca="1" si="148"/>
        <v>0</v>
      </c>
      <c r="CM58" s="139">
        <f t="shared" ca="1" si="148"/>
        <v>0</v>
      </c>
      <c r="CN58" s="139">
        <f t="shared" ca="1" si="148"/>
        <v>0</v>
      </c>
      <c r="CO58" s="139">
        <f t="shared" ca="1" si="148"/>
        <v>0</v>
      </c>
      <c r="CP58" s="139">
        <f t="shared" ca="1" si="148"/>
        <v>0</v>
      </c>
      <c r="CQ58" s="139">
        <f t="shared" ca="1" si="148"/>
        <v>0</v>
      </c>
      <c r="CR58" s="139">
        <f t="shared" ca="1" si="148"/>
        <v>0</v>
      </c>
    </row>
    <row r="59" spans="2:96" ht="15" customHeight="1" x14ac:dyDescent="0.3">
      <c r="B59" s="98" t="s">
        <v>44</v>
      </c>
      <c r="C59" s="112" t="s">
        <v>3</v>
      </c>
      <c r="D59" s="113"/>
      <c r="E59" s="108"/>
      <c r="F59" s="109"/>
      <c r="G59" s="109"/>
      <c r="H59" s="109"/>
      <c r="I59" s="109"/>
      <c r="J59" s="109"/>
      <c r="K59" s="109"/>
      <c r="L59" s="109"/>
      <c r="M59" s="109"/>
      <c r="N59" s="109"/>
      <c r="O59" s="109"/>
      <c r="P59" s="109"/>
      <c r="Q59" s="109"/>
      <c r="R59" s="109"/>
      <c r="S59" s="109"/>
      <c r="T59" s="109"/>
      <c r="U59" s="109"/>
      <c r="V59" s="109"/>
      <c r="W59" s="109"/>
      <c r="X59" s="109"/>
      <c r="Y59" s="109"/>
      <c r="Z59" s="109"/>
      <c r="AA59" s="109"/>
      <c r="AB59" s="109"/>
      <c r="AC59" s="109"/>
      <c r="AD59" s="109"/>
      <c r="AE59" s="109"/>
      <c r="AF59" s="109"/>
      <c r="AG59" s="109"/>
      <c r="AH59" s="110"/>
      <c r="AJ59" s="137"/>
      <c r="AK59" s="138"/>
      <c r="AL59" s="138"/>
      <c r="AM59" s="138"/>
      <c r="AN59" s="138"/>
      <c r="AO59" s="138"/>
      <c r="AP59" s="138"/>
      <c r="AQ59" s="138"/>
      <c r="AR59" s="138"/>
      <c r="AS59" s="138"/>
      <c r="AT59" s="138"/>
      <c r="AU59" s="138"/>
      <c r="AV59" s="138"/>
      <c r="AW59" s="138"/>
      <c r="AX59" s="138"/>
      <c r="AY59" s="138"/>
      <c r="AZ59" s="138"/>
      <c r="BA59" s="138"/>
      <c r="BB59" s="138"/>
      <c r="BC59" s="138"/>
      <c r="BD59" s="138"/>
      <c r="BE59" s="138"/>
      <c r="BF59" s="138"/>
      <c r="BG59" s="138"/>
      <c r="BH59" s="138"/>
      <c r="BI59" s="138"/>
      <c r="BJ59" s="138"/>
      <c r="BK59" s="138"/>
      <c r="BL59" s="138"/>
      <c r="BM59" s="111"/>
      <c r="BO59" s="137"/>
      <c r="BP59" s="138"/>
      <c r="BQ59" s="138"/>
      <c r="BR59" s="138"/>
      <c r="BS59" s="138"/>
      <c r="BT59" s="138"/>
      <c r="BU59" s="138"/>
      <c r="BV59" s="138"/>
      <c r="BW59" s="138"/>
      <c r="BX59" s="138"/>
      <c r="BY59" s="138"/>
      <c r="BZ59" s="138"/>
      <c r="CA59" s="138"/>
      <c r="CB59" s="138"/>
      <c r="CC59" s="138"/>
      <c r="CD59" s="138"/>
      <c r="CE59" s="138"/>
      <c r="CF59" s="138"/>
      <c r="CG59" s="138"/>
      <c r="CH59" s="138"/>
      <c r="CI59" s="138"/>
      <c r="CJ59" s="138"/>
      <c r="CK59" s="138"/>
      <c r="CL59" s="138"/>
      <c r="CM59" s="138"/>
      <c r="CN59" s="138"/>
      <c r="CO59" s="138"/>
      <c r="CP59" s="138"/>
      <c r="CQ59" s="138"/>
      <c r="CR59" s="111"/>
    </row>
    <row r="60" spans="2:96" ht="15" customHeight="1" x14ac:dyDescent="0.3">
      <c r="B60" s="98" t="s">
        <v>45</v>
      </c>
      <c r="C60" s="114" t="s">
        <v>170</v>
      </c>
      <c r="D60" s="113"/>
      <c r="E60" s="108"/>
      <c r="F60" s="109"/>
      <c r="G60" s="109"/>
      <c r="H60" s="109"/>
      <c r="I60" s="109"/>
      <c r="J60" s="109"/>
      <c r="K60" s="109"/>
      <c r="L60" s="109"/>
      <c r="M60" s="109"/>
      <c r="N60" s="109"/>
      <c r="O60" s="109"/>
      <c r="P60" s="109"/>
      <c r="Q60" s="109"/>
      <c r="R60" s="109"/>
      <c r="S60" s="109"/>
      <c r="T60" s="109"/>
      <c r="U60" s="109"/>
      <c r="V60" s="109"/>
      <c r="W60" s="109"/>
      <c r="X60" s="109"/>
      <c r="Y60" s="109"/>
      <c r="Z60" s="109"/>
      <c r="AA60" s="109"/>
      <c r="AB60" s="109"/>
      <c r="AC60" s="109"/>
      <c r="AD60" s="109"/>
      <c r="AE60" s="109"/>
      <c r="AF60" s="109"/>
      <c r="AG60" s="109"/>
      <c r="AH60" s="110"/>
      <c r="AJ60" s="137"/>
      <c r="AK60" s="138"/>
      <c r="AL60" s="138"/>
      <c r="AM60" s="138"/>
      <c r="AN60" s="138"/>
      <c r="AO60" s="138"/>
      <c r="AP60" s="138"/>
      <c r="AQ60" s="138"/>
      <c r="AR60" s="138"/>
      <c r="AS60" s="138"/>
      <c r="AT60" s="138"/>
      <c r="AU60" s="138"/>
      <c r="AV60" s="138"/>
      <c r="AW60" s="138"/>
      <c r="AX60" s="138"/>
      <c r="AY60" s="138"/>
      <c r="AZ60" s="138"/>
      <c r="BA60" s="138"/>
      <c r="BB60" s="138"/>
      <c r="BC60" s="138"/>
      <c r="BD60" s="138"/>
      <c r="BE60" s="138"/>
      <c r="BF60" s="138"/>
      <c r="BG60" s="138"/>
      <c r="BH60" s="138"/>
      <c r="BI60" s="138"/>
      <c r="BJ60" s="138"/>
      <c r="BK60" s="138"/>
      <c r="BL60" s="138"/>
      <c r="BM60" s="111"/>
      <c r="BO60" s="137"/>
      <c r="BP60" s="138"/>
      <c r="BQ60" s="138"/>
      <c r="BR60" s="138"/>
      <c r="BS60" s="138"/>
      <c r="BT60" s="138"/>
      <c r="BU60" s="138"/>
      <c r="BV60" s="138"/>
      <c r="BW60" s="138"/>
      <c r="BX60" s="138"/>
      <c r="BY60" s="138"/>
      <c r="BZ60" s="138"/>
      <c r="CA60" s="138"/>
      <c r="CB60" s="138"/>
      <c r="CC60" s="138"/>
      <c r="CD60" s="138"/>
      <c r="CE60" s="138"/>
      <c r="CF60" s="138"/>
      <c r="CG60" s="138"/>
      <c r="CH60" s="138"/>
      <c r="CI60" s="138"/>
      <c r="CJ60" s="138"/>
      <c r="CK60" s="138"/>
      <c r="CL60" s="138"/>
      <c r="CM60" s="138"/>
      <c r="CN60" s="138"/>
      <c r="CO60" s="138"/>
      <c r="CP60" s="138"/>
      <c r="CQ60" s="138"/>
      <c r="CR60" s="111"/>
    </row>
    <row r="61" spans="2:96" ht="15" customHeight="1" x14ac:dyDescent="0.3">
      <c r="B61" s="2" t="s">
        <v>104</v>
      </c>
      <c r="C61" s="46" t="s">
        <v>145</v>
      </c>
      <c r="D61" s="6">
        <v>30</v>
      </c>
      <c r="E61" s="4">
        <v>1</v>
      </c>
      <c r="F61" s="4">
        <v>1</v>
      </c>
      <c r="G61" s="4">
        <v>1</v>
      </c>
      <c r="H61" s="4">
        <v>1</v>
      </c>
      <c r="I61" s="4">
        <v>1</v>
      </c>
      <c r="J61" s="4">
        <v>1</v>
      </c>
      <c r="K61" s="4">
        <v>1</v>
      </c>
      <c r="L61" s="4">
        <v>1</v>
      </c>
      <c r="M61" s="4">
        <v>1</v>
      </c>
      <c r="N61" s="4">
        <v>1</v>
      </c>
      <c r="O61" s="4">
        <v>1</v>
      </c>
      <c r="P61" s="4">
        <v>1</v>
      </c>
      <c r="Q61" s="4">
        <v>1</v>
      </c>
      <c r="R61" s="4">
        <v>1</v>
      </c>
      <c r="S61" s="4">
        <v>1</v>
      </c>
      <c r="T61" s="4">
        <v>1</v>
      </c>
      <c r="U61" s="4">
        <v>1</v>
      </c>
      <c r="V61" s="4">
        <v>1</v>
      </c>
      <c r="W61" s="4">
        <v>1</v>
      </c>
      <c r="X61" s="4">
        <v>1</v>
      </c>
      <c r="Y61" s="4">
        <v>1</v>
      </c>
      <c r="Z61" s="4">
        <v>1</v>
      </c>
      <c r="AA61" s="4">
        <v>1</v>
      </c>
      <c r="AB61" s="4">
        <v>1</v>
      </c>
      <c r="AC61" s="4">
        <v>1</v>
      </c>
      <c r="AD61" s="4">
        <v>1</v>
      </c>
      <c r="AE61" s="4">
        <v>1</v>
      </c>
      <c r="AF61" s="4">
        <v>1</v>
      </c>
      <c r="AG61" s="4">
        <v>1</v>
      </c>
      <c r="AH61" s="4">
        <v>1</v>
      </c>
      <c r="AJ61" s="139">
        <f t="shared" si="2"/>
        <v>1</v>
      </c>
      <c r="AK61" s="139">
        <f t="shared" ref="AK61:AS63" si="149">IF(F61&gt;E61,F61-E61,0)</f>
        <v>0</v>
      </c>
      <c r="AL61" s="139">
        <f t="shared" si="149"/>
        <v>0</v>
      </c>
      <c r="AM61" s="139">
        <f t="shared" si="149"/>
        <v>0</v>
      </c>
      <c r="AN61" s="139">
        <f t="shared" si="149"/>
        <v>0</v>
      </c>
      <c r="AO61" s="139">
        <f t="shared" si="149"/>
        <v>0</v>
      </c>
      <c r="AP61" s="139">
        <f t="shared" si="149"/>
        <v>0</v>
      </c>
      <c r="AQ61" s="139">
        <f t="shared" si="149"/>
        <v>0</v>
      </c>
      <c r="AR61" s="139">
        <f t="shared" si="149"/>
        <v>0</v>
      </c>
      <c r="AS61" s="139">
        <f t="shared" si="149"/>
        <v>0</v>
      </c>
      <c r="AT61" s="139">
        <f t="shared" ref="AT61:BC63" si="150">IF(O61&gt;N61,O61-N61,0)</f>
        <v>0</v>
      </c>
      <c r="AU61" s="139">
        <f t="shared" si="150"/>
        <v>0</v>
      </c>
      <c r="AV61" s="139">
        <f t="shared" si="150"/>
        <v>0</v>
      </c>
      <c r="AW61" s="139">
        <f t="shared" si="150"/>
        <v>0</v>
      </c>
      <c r="AX61" s="139">
        <f t="shared" si="150"/>
        <v>0</v>
      </c>
      <c r="AY61" s="139">
        <f t="shared" si="150"/>
        <v>0</v>
      </c>
      <c r="AZ61" s="139">
        <f t="shared" si="150"/>
        <v>0</v>
      </c>
      <c r="BA61" s="139">
        <f t="shared" si="150"/>
        <v>0</v>
      </c>
      <c r="BB61" s="139">
        <f t="shared" si="150"/>
        <v>0</v>
      </c>
      <c r="BC61" s="139">
        <f t="shared" si="150"/>
        <v>0</v>
      </c>
      <c r="BD61" s="139">
        <f t="shared" ref="BD61:BM63" si="151">IF(Y61&gt;X61,Y61-X61,0)</f>
        <v>0</v>
      </c>
      <c r="BE61" s="139">
        <f t="shared" si="151"/>
        <v>0</v>
      </c>
      <c r="BF61" s="139">
        <f t="shared" si="151"/>
        <v>0</v>
      </c>
      <c r="BG61" s="139">
        <f t="shared" si="151"/>
        <v>0</v>
      </c>
      <c r="BH61" s="139">
        <f t="shared" si="151"/>
        <v>0</v>
      </c>
      <c r="BI61" s="139">
        <f t="shared" si="151"/>
        <v>0</v>
      </c>
      <c r="BJ61" s="139">
        <f t="shared" si="151"/>
        <v>0</v>
      </c>
      <c r="BK61" s="139">
        <f t="shared" si="151"/>
        <v>0</v>
      </c>
      <c r="BL61" s="139">
        <f t="shared" si="151"/>
        <v>0</v>
      </c>
      <c r="BM61" s="139">
        <f t="shared" si="151"/>
        <v>0</v>
      </c>
      <c r="BO61" s="139">
        <f t="shared" ref="BO61:BX63" ca="1" si="152">IF(E61-SUM(OFFSET(AJ61,,-$D61+1,,$D61))-IF($D61&gt;1,SUM(OFFSET(BO61,,-$D61+1,,$D61-1)),0)&gt;0,E61-SUM(OFFSET(AJ61,,-$D61+1,,$D61))-IF($D61&gt;1,SUM(OFFSET(BO61,,-$D61+1,,$D61-1)),0),0)</f>
        <v>0</v>
      </c>
      <c r="BP61" s="139">
        <f t="shared" ca="1" si="152"/>
        <v>0</v>
      </c>
      <c r="BQ61" s="139">
        <f t="shared" ca="1" si="152"/>
        <v>0</v>
      </c>
      <c r="BR61" s="139">
        <f t="shared" ca="1" si="152"/>
        <v>0</v>
      </c>
      <c r="BS61" s="139">
        <f t="shared" ca="1" si="152"/>
        <v>0</v>
      </c>
      <c r="BT61" s="139">
        <f t="shared" ca="1" si="152"/>
        <v>0</v>
      </c>
      <c r="BU61" s="139">
        <f t="shared" ca="1" si="152"/>
        <v>0</v>
      </c>
      <c r="BV61" s="139">
        <f t="shared" ca="1" si="152"/>
        <v>0</v>
      </c>
      <c r="BW61" s="139">
        <f t="shared" ca="1" si="152"/>
        <v>0</v>
      </c>
      <c r="BX61" s="139">
        <f t="shared" ca="1" si="152"/>
        <v>0</v>
      </c>
      <c r="BY61" s="139">
        <f t="shared" ref="BY61:CH63" ca="1" si="153">IF(O61-SUM(OFFSET(AT61,,-$D61+1,,$D61))-IF($D61&gt;1,SUM(OFFSET(BY61,,-$D61+1,,$D61-1)),0)&gt;0,O61-SUM(OFFSET(AT61,,-$D61+1,,$D61))-IF($D61&gt;1,SUM(OFFSET(BY61,,-$D61+1,,$D61-1)),0),0)</f>
        <v>0</v>
      </c>
      <c r="BZ61" s="139">
        <f t="shared" ca="1" si="153"/>
        <v>0</v>
      </c>
      <c r="CA61" s="139">
        <f t="shared" ca="1" si="153"/>
        <v>0</v>
      </c>
      <c r="CB61" s="139">
        <f t="shared" ca="1" si="153"/>
        <v>0</v>
      </c>
      <c r="CC61" s="139">
        <f t="shared" ca="1" si="153"/>
        <v>0</v>
      </c>
      <c r="CD61" s="139">
        <f t="shared" ca="1" si="153"/>
        <v>0</v>
      </c>
      <c r="CE61" s="139">
        <f t="shared" ca="1" si="153"/>
        <v>0</v>
      </c>
      <c r="CF61" s="139">
        <f t="shared" ca="1" si="153"/>
        <v>0</v>
      </c>
      <c r="CG61" s="139">
        <f t="shared" ca="1" si="153"/>
        <v>0</v>
      </c>
      <c r="CH61" s="139">
        <f t="shared" ca="1" si="153"/>
        <v>0</v>
      </c>
      <c r="CI61" s="139">
        <f t="shared" ref="CI61:CR63" ca="1" si="154">IF(Y61-SUM(OFFSET(BD61,,-$D61+1,,$D61))-IF($D61&gt;1,SUM(OFFSET(CI61,,-$D61+1,,$D61-1)),0)&gt;0,Y61-SUM(OFFSET(BD61,,-$D61+1,,$D61))-IF($D61&gt;1,SUM(OFFSET(CI61,,-$D61+1,,$D61-1)),0),0)</f>
        <v>0</v>
      </c>
      <c r="CJ61" s="139">
        <f t="shared" ca="1" si="154"/>
        <v>0</v>
      </c>
      <c r="CK61" s="139">
        <f t="shared" ca="1" si="154"/>
        <v>0</v>
      </c>
      <c r="CL61" s="139">
        <f t="shared" ca="1" si="154"/>
        <v>0</v>
      </c>
      <c r="CM61" s="139">
        <f t="shared" ca="1" si="154"/>
        <v>0</v>
      </c>
      <c r="CN61" s="139">
        <f t="shared" ca="1" si="154"/>
        <v>0</v>
      </c>
      <c r="CO61" s="139">
        <f t="shared" ca="1" si="154"/>
        <v>0</v>
      </c>
      <c r="CP61" s="139">
        <f t="shared" ca="1" si="154"/>
        <v>0</v>
      </c>
      <c r="CQ61" s="139">
        <f t="shared" ca="1" si="154"/>
        <v>0</v>
      </c>
      <c r="CR61" s="139">
        <f t="shared" ca="1" si="154"/>
        <v>0</v>
      </c>
    </row>
    <row r="62" spans="2:96" ht="15" customHeight="1" x14ac:dyDescent="0.3">
      <c r="B62" s="2" t="s">
        <v>105</v>
      </c>
      <c r="C62" s="46" t="s">
        <v>142</v>
      </c>
      <c r="D62" s="6">
        <v>30</v>
      </c>
      <c r="E62" s="4">
        <v>1</v>
      </c>
      <c r="F62" s="4">
        <v>1</v>
      </c>
      <c r="G62" s="4">
        <v>1</v>
      </c>
      <c r="H62" s="4">
        <v>1</v>
      </c>
      <c r="I62" s="4">
        <v>1</v>
      </c>
      <c r="J62" s="4">
        <v>1</v>
      </c>
      <c r="K62" s="4">
        <v>1</v>
      </c>
      <c r="L62" s="4">
        <v>1</v>
      </c>
      <c r="M62" s="4">
        <v>1</v>
      </c>
      <c r="N62" s="4">
        <v>1</v>
      </c>
      <c r="O62" s="4">
        <v>1</v>
      </c>
      <c r="P62" s="4">
        <v>1</v>
      </c>
      <c r="Q62" s="4">
        <v>1</v>
      </c>
      <c r="R62" s="4">
        <v>1</v>
      </c>
      <c r="S62" s="4">
        <v>1</v>
      </c>
      <c r="T62" s="4">
        <v>1</v>
      </c>
      <c r="U62" s="4">
        <v>1</v>
      </c>
      <c r="V62" s="4">
        <v>1</v>
      </c>
      <c r="W62" s="4">
        <v>1</v>
      </c>
      <c r="X62" s="4">
        <v>1</v>
      </c>
      <c r="Y62" s="4">
        <v>1</v>
      </c>
      <c r="Z62" s="4">
        <v>1</v>
      </c>
      <c r="AA62" s="4">
        <v>1</v>
      </c>
      <c r="AB62" s="4">
        <v>1</v>
      </c>
      <c r="AC62" s="4">
        <v>1</v>
      </c>
      <c r="AD62" s="4">
        <v>1</v>
      </c>
      <c r="AE62" s="4">
        <v>1</v>
      </c>
      <c r="AF62" s="4">
        <v>1</v>
      </c>
      <c r="AG62" s="4">
        <v>1</v>
      </c>
      <c r="AH62" s="4">
        <v>1</v>
      </c>
      <c r="AJ62" s="139">
        <f t="shared" si="2"/>
        <v>1</v>
      </c>
      <c r="AK62" s="139">
        <f t="shared" si="149"/>
        <v>0</v>
      </c>
      <c r="AL62" s="139">
        <f t="shared" si="149"/>
        <v>0</v>
      </c>
      <c r="AM62" s="139">
        <f t="shared" si="149"/>
        <v>0</v>
      </c>
      <c r="AN62" s="139">
        <f t="shared" si="149"/>
        <v>0</v>
      </c>
      <c r="AO62" s="139">
        <f t="shared" si="149"/>
        <v>0</v>
      </c>
      <c r="AP62" s="139">
        <f t="shared" si="149"/>
        <v>0</v>
      </c>
      <c r="AQ62" s="139">
        <f t="shared" si="149"/>
        <v>0</v>
      </c>
      <c r="AR62" s="139">
        <f t="shared" si="149"/>
        <v>0</v>
      </c>
      <c r="AS62" s="139">
        <f t="shared" si="149"/>
        <v>0</v>
      </c>
      <c r="AT62" s="139">
        <f t="shared" si="150"/>
        <v>0</v>
      </c>
      <c r="AU62" s="139">
        <f t="shared" si="150"/>
        <v>0</v>
      </c>
      <c r="AV62" s="139">
        <f t="shared" si="150"/>
        <v>0</v>
      </c>
      <c r="AW62" s="139">
        <f t="shared" si="150"/>
        <v>0</v>
      </c>
      <c r="AX62" s="139">
        <f t="shared" si="150"/>
        <v>0</v>
      </c>
      <c r="AY62" s="139">
        <f t="shared" si="150"/>
        <v>0</v>
      </c>
      <c r="AZ62" s="139">
        <f t="shared" si="150"/>
        <v>0</v>
      </c>
      <c r="BA62" s="139">
        <f t="shared" si="150"/>
        <v>0</v>
      </c>
      <c r="BB62" s="139">
        <f t="shared" si="150"/>
        <v>0</v>
      </c>
      <c r="BC62" s="139">
        <f t="shared" si="150"/>
        <v>0</v>
      </c>
      <c r="BD62" s="139">
        <f t="shared" si="151"/>
        <v>0</v>
      </c>
      <c r="BE62" s="139">
        <f t="shared" si="151"/>
        <v>0</v>
      </c>
      <c r="BF62" s="139">
        <f t="shared" si="151"/>
        <v>0</v>
      </c>
      <c r="BG62" s="139">
        <f t="shared" si="151"/>
        <v>0</v>
      </c>
      <c r="BH62" s="139">
        <f t="shared" si="151"/>
        <v>0</v>
      </c>
      <c r="BI62" s="139">
        <f t="shared" si="151"/>
        <v>0</v>
      </c>
      <c r="BJ62" s="139">
        <f t="shared" si="151"/>
        <v>0</v>
      </c>
      <c r="BK62" s="139">
        <f t="shared" si="151"/>
        <v>0</v>
      </c>
      <c r="BL62" s="139">
        <f t="shared" si="151"/>
        <v>0</v>
      </c>
      <c r="BM62" s="139">
        <f t="shared" si="151"/>
        <v>0</v>
      </c>
      <c r="BO62" s="139">
        <f t="shared" ca="1" si="152"/>
        <v>0</v>
      </c>
      <c r="BP62" s="139">
        <f t="shared" ca="1" si="152"/>
        <v>0</v>
      </c>
      <c r="BQ62" s="139">
        <f t="shared" ca="1" si="152"/>
        <v>0</v>
      </c>
      <c r="BR62" s="139">
        <f t="shared" ca="1" si="152"/>
        <v>0</v>
      </c>
      <c r="BS62" s="139">
        <f t="shared" ca="1" si="152"/>
        <v>0</v>
      </c>
      <c r="BT62" s="139">
        <f t="shared" ca="1" si="152"/>
        <v>0</v>
      </c>
      <c r="BU62" s="139">
        <f t="shared" ca="1" si="152"/>
        <v>0</v>
      </c>
      <c r="BV62" s="139">
        <f t="shared" ca="1" si="152"/>
        <v>0</v>
      </c>
      <c r="BW62" s="139">
        <f t="shared" ca="1" si="152"/>
        <v>0</v>
      </c>
      <c r="BX62" s="139">
        <f t="shared" ca="1" si="152"/>
        <v>0</v>
      </c>
      <c r="BY62" s="139">
        <f t="shared" ca="1" si="153"/>
        <v>0</v>
      </c>
      <c r="BZ62" s="139">
        <f t="shared" ca="1" si="153"/>
        <v>0</v>
      </c>
      <c r="CA62" s="139">
        <f t="shared" ca="1" si="153"/>
        <v>0</v>
      </c>
      <c r="CB62" s="139">
        <f t="shared" ca="1" si="153"/>
        <v>0</v>
      </c>
      <c r="CC62" s="139">
        <f t="shared" ca="1" si="153"/>
        <v>0</v>
      </c>
      <c r="CD62" s="139">
        <f t="shared" ca="1" si="153"/>
        <v>0</v>
      </c>
      <c r="CE62" s="139">
        <f t="shared" ca="1" si="153"/>
        <v>0</v>
      </c>
      <c r="CF62" s="139">
        <f t="shared" ca="1" si="153"/>
        <v>0</v>
      </c>
      <c r="CG62" s="139">
        <f t="shared" ca="1" si="153"/>
        <v>0</v>
      </c>
      <c r="CH62" s="139">
        <f t="shared" ca="1" si="153"/>
        <v>0</v>
      </c>
      <c r="CI62" s="139">
        <f t="shared" ca="1" si="154"/>
        <v>0</v>
      </c>
      <c r="CJ62" s="139">
        <f t="shared" ca="1" si="154"/>
        <v>0</v>
      </c>
      <c r="CK62" s="139">
        <f t="shared" ca="1" si="154"/>
        <v>0</v>
      </c>
      <c r="CL62" s="139">
        <f t="shared" ca="1" si="154"/>
        <v>0</v>
      </c>
      <c r="CM62" s="139">
        <f t="shared" ca="1" si="154"/>
        <v>0</v>
      </c>
      <c r="CN62" s="139">
        <f t="shared" ca="1" si="154"/>
        <v>0</v>
      </c>
      <c r="CO62" s="139">
        <f t="shared" ca="1" si="154"/>
        <v>0</v>
      </c>
      <c r="CP62" s="139">
        <f t="shared" ca="1" si="154"/>
        <v>0</v>
      </c>
      <c r="CQ62" s="139">
        <f t="shared" ca="1" si="154"/>
        <v>0</v>
      </c>
      <c r="CR62" s="139">
        <f t="shared" ca="1" si="154"/>
        <v>0</v>
      </c>
    </row>
    <row r="63" spans="2:96" ht="15" customHeight="1" x14ac:dyDescent="0.3">
      <c r="B63" s="2" t="s">
        <v>106</v>
      </c>
      <c r="C63" s="46" t="s">
        <v>143</v>
      </c>
      <c r="D63" s="6">
        <v>30</v>
      </c>
      <c r="E63" s="4">
        <v>1</v>
      </c>
      <c r="F63" s="4">
        <v>1</v>
      </c>
      <c r="G63" s="4">
        <v>1</v>
      </c>
      <c r="H63" s="4">
        <v>1</v>
      </c>
      <c r="I63" s="4">
        <v>1</v>
      </c>
      <c r="J63" s="4">
        <v>1</v>
      </c>
      <c r="K63" s="4">
        <v>1</v>
      </c>
      <c r="L63" s="4">
        <v>1</v>
      </c>
      <c r="M63" s="4">
        <v>1</v>
      </c>
      <c r="N63" s="4">
        <v>1</v>
      </c>
      <c r="O63" s="4">
        <v>1</v>
      </c>
      <c r="P63" s="4">
        <v>1</v>
      </c>
      <c r="Q63" s="4">
        <v>1</v>
      </c>
      <c r="R63" s="4">
        <v>1</v>
      </c>
      <c r="S63" s="4">
        <v>1</v>
      </c>
      <c r="T63" s="4">
        <v>1</v>
      </c>
      <c r="U63" s="4">
        <v>1</v>
      </c>
      <c r="V63" s="4">
        <v>1</v>
      </c>
      <c r="W63" s="4">
        <v>1</v>
      </c>
      <c r="X63" s="4">
        <v>1</v>
      </c>
      <c r="Y63" s="4">
        <v>1</v>
      </c>
      <c r="Z63" s="4">
        <v>1</v>
      </c>
      <c r="AA63" s="4">
        <v>1</v>
      </c>
      <c r="AB63" s="4">
        <v>1</v>
      </c>
      <c r="AC63" s="4">
        <v>1</v>
      </c>
      <c r="AD63" s="4">
        <v>1</v>
      </c>
      <c r="AE63" s="4">
        <v>1</v>
      </c>
      <c r="AF63" s="4">
        <v>1</v>
      </c>
      <c r="AG63" s="4">
        <v>1</v>
      </c>
      <c r="AH63" s="4">
        <v>1</v>
      </c>
      <c r="AJ63" s="139">
        <f t="shared" si="2"/>
        <v>1</v>
      </c>
      <c r="AK63" s="139">
        <f t="shared" si="149"/>
        <v>0</v>
      </c>
      <c r="AL63" s="139">
        <f t="shared" si="149"/>
        <v>0</v>
      </c>
      <c r="AM63" s="139">
        <f t="shared" si="149"/>
        <v>0</v>
      </c>
      <c r="AN63" s="139">
        <f t="shared" si="149"/>
        <v>0</v>
      </c>
      <c r="AO63" s="139">
        <f t="shared" si="149"/>
        <v>0</v>
      </c>
      <c r="AP63" s="139">
        <f t="shared" si="149"/>
        <v>0</v>
      </c>
      <c r="AQ63" s="139">
        <f t="shared" si="149"/>
        <v>0</v>
      </c>
      <c r="AR63" s="139">
        <f t="shared" si="149"/>
        <v>0</v>
      </c>
      <c r="AS63" s="139">
        <f t="shared" si="149"/>
        <v>0</v>
      </c>
      <c r="AT63" s="139">
        <f t="shared" si="150"/>
        <v>0</v>
      </c>
      <c r="AU63" s="139">
        <f t="shared" si="150"/>
        <v>0</v>
      </c>
      <c r="AV63" s="139">
        <f t="shared" si="150"/>
        <v>0</v>
      </c>
      <c r="AW63" s="139">
        <f t="shared" si="150"/>
        <v>0</v>
      </c>
      <c r="AX63" s="139">
        <f t="shared" si="150"/>
        <v>0</v>
      </c>
      <c r="AY63" s="139">
        <f t="shared" si="150"/>
        <v>0</v>
      </c>
      <c r="AZ63" s="139">
        <f t="shared" si="150"/>
        <v>0</v>
      </c>
      <c r="BA63" s="139">
        <f t="shared" si="150"/>
        <v>0</v>
      </c>
      <c r="BB63" s="139">
        <f t="shared" si="150"/>
        <v>0</v>
      </c>
      <c r="BC63" s="139">
        <f t="shared" si="150"/>
        <v>0</v>
      </c>
      <c r="BD63" s="139">
        <f t="shared" si="151"/>
        <v>0</v>
      </c>
      <c r="BE63" s="139">
        <f t="shared" si="151"/>
        <v>0</v>
      </c>
      <c r="BF63" s="139">
        <f t="shared" si="151"/>
        <v>0</v>
      </c>
      <c r="BG63" s="139">
        <f t="shared" si="151"/>
        <v>0</v>
      </c>
      <c r="BH63" s="139">
        <f t="shared" si="151"/>
        <v>0</v>
      </c>
      <c r="BI63" s="139">
        <f t="shared" si="151"/>
        <v>0</v>
      </c>
      <c r="BJ63" s="139">
        <f t="shared" si="151"/>
        <v>0</v>
      </c>
      <c r="BK63" s="139">
        <f t="shared" si="151"/>
        <v>0</v>
      </c>
      <c r="BL63" s="139">
        <f t="shared" si="151"/>
        <v>0</v>
      </c>
      <c r="BM63" s="139">
        <f t="shared" si="151"/>
        <v>0</v>
      </c>
      <c r="BO63" s="139">
        <f t="shared" ca="1" si="152"/>
        <v>0</v>
      </c>
      <c r="BP63" s="139">
        <f t="shared" ca="1" si="152"/>
        <v>0</v>
      </c>
      <c r="BQ63" s="139">
        <f t="shared" ca="1" si="152"/>
        <v>0</v>
      </c>
      <c r="BR63" s="139">
        <f t="shared" ca="1" si="152"/>
        <v>0</v>
      </c>
      <c r="BS63" s="139">
        <f t="shared" ca="1" si="152"/>
        <v>0</v>
      </c>
      <c r="BT63" s="139">
        <f t="shared" ca="1" si="152"/>
        <v>0</v>
      </c>
      <c r="BU63" s="139">
        <f t="shared" ca="1" si="152"/>
        <v>0</v>
      </c>
      <c r="BV63" s="139">
        <f t="shared" ca="1" si="152"/>
        <v>0</v>
      </c>
      <c r="BW63" s="139">
        <f t="shared" ca="1" si="152"/>
        <v>0</v>
      </c>
      <c r="BX63" s="139">
        <f t="shared" ca="1" si="152"/>
        <v>0</v>
      </c>
      <c r="BY63" s="139">
        <f t="shared" ca="1" si="153"/>
        <v>0</v>
      </c>
      <c r="BZ63" s="139">
        <f t="shared" ca="1" si="153"/>
        <v>0</v>
      </c>
      <c r="CA63" s="139">
        <f t="shared" ca="1" si="153"/>
        <v>0</v>
      </c>
      <c r="CB63" s="139">
        <f t="shared" ca="1" si="153"/>
        <v>0</v>
      </c>
      <c r="CC63" s="139">
        <f t="shared" ca="1" si="153"/>
        <v>0</v>
      </c>
      <c r="CD63" s="139">
        <f t="shared" ca="1" si="153"/>
        <v>0</v>
      </c>
      <c r="CE63" s="139">
        <f t="shared" ca="1" si="153"/>
        <v>0</v>
      </c>
      <c r="CF63" s="139">
        <f t="shared" ca="1" si="153"/>
        <v>0</v>
      </c>
      <c r="CG63" s="139">
        <f t="shared" ca="1" si="153"/>
        <v>0</v>
      </c>
      <c r="CH63" s="139">
        <f t="shared" ca="1" si="153"/>
        <v>0</v>
      </c>
      <c r="CI63" s="139">
        <f t="shared" ca="1" si="154"/>
        <v>0</v>
      </c>
      <c r="CJ63" s="139">
        <f t="shared" ca="1" si="154"/>
        <v>0</v>
      </c>
      <c r="CK63" s="139">
        <f t="shared" ca="1" si="154"/>
        <v>0</v>
      </c>
      <c r="CL63" s="139">
        <f t="shared" ca="1" si="154"/>
        <v>0</v>
      </c>
      <c r="CM63" s="139">
        <f t="shared" ca="1" si="154"/>
        <v>0</v>
      </c>
      <c r="CN63" s="139">
        <f t="shared" ca="1" si="154"/>
        <v>0</v>
      </c>
      <c r="CO63" s="139">
        <f t="shared" ca="1" si="154"/>
        <v>0</v>
      </c>
      <c r="CP63" s="139">
        <f t="shared" ca="1" si="154"/>
        <v>0</v>
      </c>
      <c r="CQ63" s="139">
        <f t="shared" ca="1" si="154"/>
        <v>0</v>
      </c>
      <c r="CR63" s="139">
        <f t="shared" ca="1" si="154"/>
        <v>0</v>
      </c>
    </row>
    <row r="64" spans="2:96" ht="15" customHeight="1" x14ac:dyDescent="0.3">
      <c r="B64" s="2" t="s">
        <v>107</v>
      </c>
      <c r="C64" s="46" t="s">
        <v>144</v>
      </c>
      <c r="D64" s="44">
        <v>30</v>
      </c>
      <c r="E64" s="4">
        <v>12</v>
      </c>
      <c r="F64" s="4">
        <v>12</v>
      </c>
      <c r="G64" s="4">
        <v>12</v>
      </c>
      <c r="H64" s="4">
        <v>12</v>
      </c>
      <c r="I64" s="4">
        <v>12</v>
      </c>
      <c r="J64" s="4">
        <v>12</v>
      </c>
      <c r="K64" s="4">
        <v>12</v>
      </c>
      <c r="L64" s="4">
        <v>12</v>
      </c>
      <c r="M64" s="4">
        <v>12</v>
      </c>
      <c r="N64" s="4">
        <v>12</v>
      </c>
      <c r="O64" s="4">
        <v>12</v>
      </c>
      <c r="P64" s="4">
        <v>12</v>
      </c>
      <c r="Q64" s="4">
        <v>12</v>
      </c>
      <c r="R64" s="4">
        <v>12</v>
      </c>
      <c r="S64" s="4">
        <v>12</v>
      </c>
      <c r="T64" s="4">
        <v>12</v>
      </c>
      <c r="U64" s="4">
        <v>12</v>
      </c>
      <c r="V64" s="4">
        <v>12</v>
      </c>
      <c r="W64" s="4">
        <v>12</v>
      </c>
      <c r="X64" s="4">
        <v>12</v>
      </c>
      <c r="Y64" s="4">
        <v>12</v>
      </c>
      <c r="Z64" s="4">
        <v>12</v>
      </c>
      <c r="AA64" s="4">
        <v>12</v>
      </c>
      <c r="AB64" s="4">
        <v>12</v>
      </c>
      <c r="AC64" s="4">
        <v>12</v>
      </c>
      <c r="AD64" s="4">
        <v>12</v>
      </c>
      <c r="AE64" s="4">
        <v>12</v>
      </c>
      <c r="AF64" s="4">
        <v>12</v>
      </c>
      <c r="AG64" s="4">
        <v>12</v>
      </c>
      <c r="AH64" s="4">
        <v>12</v>
      </c>
      <c r="AJ64" s="139">
        <f t="shared" si="2"/>
        <v>12</v>
      </c>
      <c r="AK64" s="139">
        <f t="shared" ref="AK64:BM64" si="155">IF(F64&gt;E64,F64-E64,0)</f>
        <v>0</v>
      </c>
      <c r="AL64" s="139">
        <f t="shared" si="155"/>
        <v>0</v>
      </c>
      <c r="AM64" s="139">
        <f t="shared" si="155"/>
        <v>0</v>
      </c>
      <c r="AN64" s="139">
        <f t="shared" si="155"/>
        <v>0</v>
      </c>
      <c r="AO64" s="139">
        <f t="shared" si="155"/>
        <v>0</v>
      </c>
      <c r="AP64" s="139">
        <f t="shared" si="155"/>
        <v>0</v>
      </c>
      <c r="AQ64" s="139">
        <f t="shared" si="155"/>
        <v>0</v>
      </c>
      <c r="AR64" s="139">
        <f t="shared" si="155"/>
        <v>0</v>
      </c>
      <c r="AS64" s="139">
        <f t="shared" si="155"/>
        <v>0</v>
      </c>
      <c r="AT64" s="139">
        <f t="shared" si="155"/>
        <v>0</v>
      </c>
      <c r="AU64" s="139">
        <f t="shared" si="155"/>
        <v>0</v>
      </c>
      <c r="AV64" s="139">
        <f t="shared" si="155"/>
        <v>0</v>
      </c>
      <c r="AW64" s="139">
        <f t="shared" si="155"/>
        <v>0</v>
      </c>
      <c r="AX64" s="139">
        <f t="shared" si="155"/>
        <v>0</v>
      </c>
      <c r="AY64" s="139">
        <f t="shared" si="155"/>
        <v>0</v>
      </c>
      <c r="AZ64" s="139">
        <f t="shared" si="155"/>
        <v>0</v>
      </c>
      <c r="BA64" s="139">
        <f t="shared" si="155"/>
        <v>0</v>
      </c>
      <c r="BB64" s="139">
        <f t="shared" si="155"/>
        <v>0</v>
      </c>
      <c r="BC64" s="139">
        <f t="shared" si="155"/>
        <v>0</v>
      </c>
      <c r="BD64" s="139">
        <f t="shared" si="155"/>
        <v>0</v>
      </c>
      <c r="BE64" s="139">
        <f t="shared" si="155"/>
        <v>0</v>
      </c>
      <c r="BF64" s="139">
        <f t="shared" si="155"/>
        <v>0</v>
      </c>
      <c r="BG64" s="139">
        <f t="shared" si="155"/>
        <v>0</v>
      </c>
      <c r="BH64" s="139">
        <f t="shared" si="155"/>
        <v>0</v>
      </c>
      <c r="BI64" s="139">
        <f t="shared" si="155"/>
        <v>0</v>
      </c>
      <c r="BJ64" s="139">
        <f t="shared" si="155"/>
        <v>0</v>
      </c>
      <c r="BK64" s="139">
        <f t="shared" si="155"/>
        <v>0</v>
      </c>
      <c r="BL64" s="139">
        <f t="shared" si="155"/>
        <v>0</v>
      </c>
      <c r="BM64" s="139">
        <f t="shared" si="155"/>
        <v>0</v>
      </c>
      <c r="BO64" s="139">
        <f t="shared" ref="BO64:CR64" ca="1" si="156">IF(E64-SUM(OFFSET(AJ64,,-$D64+1,,$D64))-IF($D64&gt;1,SUM(OFFSET(BO64,,-$D64+1,,$D64-1)),0)&gt;0,E64-SUM(OFFSET(AJ64,,-$D64+1,,$D64))-IF($D64&gt;1,SUM(OFFSET(BO64,,-$D64+1,,$D64-1)),0),0)</f>
        <v>0</v>
      </c>
      <c r="BP64" s="139">
        <f t="shared" ca="1" si="156"/>
        <v>0</v>
      </c>
      <c r="BQ64" s="139">
        <f t="shared" ca="1" si="156"/>
        <v>0</v>
      </c>
      <c r="BR64" s="139">
        <f t="shared" ca="1" si="156"/>
        <v>0</v>
      </c>
      <c r="BS64" s="139">
        <f t="shared" ca="1" si="156"/>
        <v>0</v>
      </c>
      <c r="BT64" s="139">
        <f t="shared" ca="1" si="156"/>
        <v>0</v>
      </c>
      <c r="BU64" s="139">
        <f t="shared" ca="1" si="156"/>
        <v>0</v>
      </c>
      <c r="BV64" s="139">
        <f t="shared" ca="1" si="156"/>
        <v>0</v>
      </c>
      <c r="BW64" s="139">
        <f t="shared" ca="1" si="156"/>
        <v>0</v>
      </c>
      <c r="BX64" s="139">
        <f t="shared" ca="1" si="156"/>
        <v>0</v>
      </c>
      <c r="BY64" s="139">
        <f t="shared" ca="1" si="156"/>
        <v>0</v>
      </c>
      <c r="BZ64" s="139">
        <f t="shared" ca="1" si="156"/>
        <v>0</v>
      </c>
      <c r="CA64" s="139">
        <f t="shared" ca="1" si="156"/>
        <v>0</v>
      </c>
      <c r="CB64" s="139">
        <f t="shared" ca="1" si="156"/>
        <v>0</v>
      </c>
      <c r="CC64" s="139">
        <f t="shared" ca="1" si="156"/>
        <v>0</v>
      </c>
      <c r="CD64" s="139">
        <f t="shared" ca="1" si="156"/>
        <v>0</v>
      </c>
      <c r="CE64" s="139">
        <f t="shared" ca="1" si="156"/>
        <v>0</v>
      </c>
      <c r="CF64" s="139">
        <f t="shared" ca="1" si="156"/>
        <v>0</v>
      </c>
      <c r="CG64" s="139">
        <f t="shared" ca="1" si="156"/>
        <v>0</v>
      </c>
      <c r="CH64" s="139">
        <f t="shared" ca="1" si="156"/>
        <v>0</v>
      </c>
      <c r="CI64" s="139">
        <f t="shared" ca="1" si="156"/>
        <v>0</v>
      </c>
      <c r="CJ64" s="139">
        <f t="shared" ca="1" si="156"/>
        <v>0</v>
      </c>
      <c r="CK64" s="139">
        <f t="shared" ca="1" si="156"/>
        <v>0</v>
      </c>
      <c r="CL64" s="139">
        <f t="shared" ca="1" si="156"/>
        <v>0</v>
      </c>
      <c r="CM64" s="139">
        <f t="shared" ca="1" si="156"/>
        <v>0</v>
      </c>
      <c r="CN64" s="139">
        <f t="shared" ca="1" si="156"/>
        <v>0</v>
      </c>
      <c r="CO64" s="139">
        <f t="shared" ca="1" si="156"/>
        <v>0</v>
      </c>
      <c r="CP64" s="139">
        <f t="shared" ca="1" si="156"/>
        <v>0</v>
      </c>
      <c r="CQ64" s="139">
        <f t="shared" ca="1" si="156"/>
        <v>0</v>
      </c>
      <c r="CR64" s="139">
        <f t="shared" ca="1" si="156"/>
        <v>0</v>
      </c>
    </row>
    <row r="65" spans="2:96" ht="15" customHeight="1" x14ac:dyDescent="0.3">
      <c r="B65" s="98" t="s">
        <v>46</v>
      </c>
      <c r="C65" s="112" t="s">
        <v>4</v>
      </c>
      <c r="D65" s="113"/>
      <c r="E65" s="108"/>
      <c r="F65" s="109"/>
      <c r="G65" s="109"/>
      <c r="H65" s="109"/>
      <c r="I65" s="109"/>
      <c r="J65" s="109"/>
      <c r="K65" s="109"/>
      <c r="L65" s="109"/>
      <c r="M65" s="109"/>
      <c r="N65" s="109"/>
      <c r="O65" s="109"/>
      <c r="P65" s="109"/>
      <c r="Q65" s="109"/>
      <c r="R65" s="109"/>
      <c r="S65" s="109"/>
      <c r="T65" s="109"/>
      <c r="U65" s="109"/>
      <c r="V65" s="109"/>
      <c r="W65" s="109"/>
      <c r="X65" s="109"/>
      <c r="Y65" s="109"/>
      <c r="Z65" s="109"/>
      <c r="AA65" s="109"/>
      <c r="AB65" s="109"/>
      <c r="AC65" s="109"/>
      <c r="AD65" s="109"/>
      <c r="AE65" s="109"/>
      <c r="AF65" s="109"/>
      <c r="AG65" s="109"/>
      <c r="AH65" s="110"/>
      <c r="AJ65" s="137"/>
      <c r="AK65" s="138"/>
      <c r="AL65" s="138"/>
      <c r="AM65" s="138"/>
      <c r="AN65" s="138"/>
      <c r="AO65" s="138"/>
      <c r="AP65" s="138"/>
      <c r="AQ65" s="138"/>
      <c r="AR65" s="138"/>
      <c r="AS65" s="138"/>
      <c r="AT65" s="138"/>
      <c r="AU65" s="138"/>
      <c r="AV65" s="138"/>
      <c r="AW65" s="138"/>
      <c r="AX65" s="138"/>
      <c r="AY65" s="138"/>
      <c r="AZ65" s="138"/>
      <c r="BA65" s="138"/>
      <c r="BB65" s="138"/>
      <c r="BC65" s="138"/>
      <c r="BD65" s="138"/>
      <c r="BE65" s="138"/>
      <c r="BF65" s="138"/>
      <c r="BG65" s="138"/>
      <c r="BH65" s="138"/>
      <c r="BI65" s="138"/>
      <c r="BJ65" s="138"/>
      <c r="BK65" s="138"/>
      <c r="BL65" s="138"/>
      <c r="BM65" s="111"/>
      <c r="BO65" s="137"/>
      <c r="BP65" s="138"/>
      <c r="BQ65" s="138"/>
      <c r="BR65" s="138"/>
      <c r="BS65" s="138"/>
      <c r="BT65" s="138"/>
      <c r="BU65" s="138"/>
      <c r="BV65" s="138"/>
      <c r="BW65" s="138"/>
      <c r="BX65" s="138"/>
      <c r="BY65" s="138"/>
      <c r="BZ65" s="138"/>
      <c r="CA65" s="138"/>
      <c r="CB65" s="138"/>
      <c r="CC65" s="138"/>
      <c r="CD65" s="138"/>
      <c r="CE65" s="138"/>
      <c r="CF65" s="138"/>
      <c r="CG65" s="138"/>
      <c r="CH65" s="138"/>
      <c r="CI65" s="138"/>
      <c r="CJ65" s="138"/>
      <c r="CK65" s="138"/>
      <c r="CL65" s="138"/>
      <c r="CM65" s="138"/>
      <c r="CN65" s="138"/>
      <c r="CO65" s="138"/>
      <c r="CP65" s="138"/>
      <c r="CQ65" s="138"/>
      <c r="CR65" s="111"/>
    </row>
    <row r="66" spans="2:96" ht="15" customHeight="1" x14ac:dyDescent="0.3">
      <c r="B66" s="2" t="s">
        <v>108</v>
      </c>
      <c r="C66" s="49" t="s">
        <v>179</v>
      </c>
      <c r="D66" s="6">
        <v>10</v>
      </c>
      <c r="E66" s="4">
        <v>0</v>
      </c>
      <c r="F66" s="4">
        <v>0</v>
      </c>
      <c r="G66" s="4">
        <v>0</v>
      </c>
      <c r="H66" s="200">
        <v>8</v>
      </c>
      <c r="I66" s="4">
        <f>H66</f>
        <v>8</v>
      </c>
      <c r="J66" s="4">
        <f t="shared" ref="J66:AH66" si="157">I66</f>
        <v>8</v>
      </c>
      <c r="K66" s="4">
        <f t="shared" si="157"/>
        <v>8</v>
      </c>
      <c r="L66" s="4">
        <f t="shared" si="157"/>
        <v>8</v>
      </c>
      <c r="M66" s="4">
        <f t="shared" si="157"/>
        <v>8</v>
      </c>
      <c r="N66" s="4">
        <f t="shared" si="157"/>
        <v>8</v>
      </c>
      <c r="O66" s="4">
        <f t="shared" si="157"/>
        <v>8</v>
      </c>
      <c r="P66" s="4">
        <f t="shared" si="157"/>
        <v>8</v>
      </c>
      <c r="Q66" s="4">
        <f t="shared" si="157"/>
        <v>8</v>
      </c>
      <c r="R66" s="4">
        <f t="shared" si="157"/>
        <v>8</v>
      </c>
      <c r="S66" s="4">
        <f t="shared" si="157"/>
        <v>8</v>
      </c>
      <c r="T66" s="4">
        <f t="shared" si="157"/>
        <v>8</v>
      </c>
      <c r="U66" s="4">
        <f t="shared" si="157"/>
        <v>8</v>
      </c>
      <c r="V66" s="4">
        <f t="shared" si="157"/>
        <v>8</v>
      </c>
      <c r="W66" s="4">
        <f t="shared" si="157"/>
        <v>8</v>
      </c>
      <c r="X66" s="4">
        <f t="shared" si="157"/>
        <v>8</v>
      </c>
      <c r="Y66" s="4">
        <f t="shared" si="157"/>
        <v>8</v>
      </c>
      <c r="Z66" s="4">
        <f t="shared" si="157"/>
        <v>8</v>
      </c>
      <c r="AA66" s="4">
        <f t="shared" si="157"/>
        <v>8</v>
      </c>
      <c r="AB66" s="4">
        <f t="shared" si="157"/>
        <v>8</v>
      </c>
      <c r="AC66" s="4">
        <f t="shared" si="157"/>
        <v>8</v>
      </c>
      <c r="AD66" s="4">
        <f t="shared" si="157"/>
        <v>8</v>
      </c>
      <c r="AE66" s="4">
        <f t="shared" si="157"/>
        <v>8</v>
      </c>
      <c r="AF66" s="4">
        <f t="shared" si="157"/>
        <v>8</v>
      </c>
      <c r="AG66" s="4">
        <f t="shared" si="157"/>
        <v>8</v>
      </c>
      <c r="AH66" s="4">
        <f t="shared" si="157"/>
        <v>8</v>
      </c>
      <c r="AJ66" s="139">
        <f t="shared" si="2"/>
        <v>0</v>
      </c>
      <c r="AK66" s="139">
        <f t="shared" ref="AK66:AS66" si="158">IF(F66&gt;E66,F66-E66,0)</f>
        <v>0</v>
      </c>
      <c r="AL66" s="139">
        <f t="shared" si="158"/>
        <v>0</v>
      </c>
      <c r="AM66" s="139">
        <f t="shared" si="158"/>
        <v>8</v>
      </c>
      <c r="AN66" s="139">
        <f t="shared" si="158"/>
        <v>0</v>
      </c>
      <c r="AO66" s="139">
        <f t="shared" si="158"/>
        <v>0</v>
      </c>
      <c r="AP66" s="139">
        <f t="shared" si="158"/>
        <v>0</v>
      </c>
      <c r="AQ66" s="139">
        <f t="shared" si="158"/>
        <v>0</v>
      </c>
      <c r="AR66" s="139">
        <f t="shared" si="158"/>
        <v>0</v>
      </c>
      <c r="AS66" s="139">
        <f t="shared" si="158"/>
        <v>0</v>
      </c>
      <c r="AT66" s="139">
        <f t="shared" ref="AT66:BC66" si="159">IF(O66&gt;N66,O66-N66,0)</f>
        <v>0</v>
      </c>
      <c r="AU66" s="139">
        <f t="shared" si="159"/>
        <v>0</v>
      </c>
      <c r="AV66" s="139">
        <f t="shared" si="159"/>
        <v>0</v>
      </c>
      <c r="AW66" s="139">
        <f t="shared" si="159"/>
        <v>0</v>
      </c>
      <c r="AX66" s="139">
        <f t="shared" si="159"/>
        <v>0</v>
      </c>
      <c r="AY66" s="139">
        <f t="shared" si="159"/>
        <v>0</v>
      </c>
      <c r="AZ66" s="139">
        <f t="shared" si="159"/>
        <v>0</v>
      </c>
      <c r="BA66" s="139">
        <f t="shared" si="159"/>
        <v>0</v>
      </c>
      <c r="BB66" s="139">
        <f t="shared" si="159"/>
        <v>0</v>
      </c>
      <c r="BC66" s="139">
        <f t="shared" si="159"/>
        <v>0</v>
      </c>
      <c r="BD66" s="139">
        <f t="shared" ref="BD66:BM66" si="160">IF(Y66&gt;X66,Y66-X66,0)</f>
        <v>0</v>
      </c>
      <c r="BE66" s="139">
        <f t="shared" si="160"/>
        <v>0</v>
      </c>
      <c r="BF66" s="139">
        <f t="shared" si="160"/>
        <v>0</v>
      </c>
      <c r="BG66" s="139">
        <f t="shared" si="160"/>
        <v>0</v>
      </c>
      <c r="BH66" s="139">
        <f t="shared" si="160"/>
        <v>0</v>
      </c>
      <c r="BI66" s="139">
        <f t="shared" si="160"/>
        <v>0</v>
      </c>
      <c r="BJ66" s="139">
        <f t="shared" si="160"/>
        <v>0</v>
      </c>
      <c r="BK66" s="139">
        <f t="shared" si="160"/>
        <v>0</v>
      </c>
      <c r="BL66" s="139">
        <f t="shared" si="160"/>
        <v>0</v>
      </c>
      <c r="BM66" s="139">
        <f t="shared" si="160"/>
        <v>0</v>
      </c>
      <c r="BO66" s="139">
        <f t="shared" ref="BO66:BX66" ca="1" si="161">IF(E66-SUM(OFFSET(AJ66,,-$D66+1,,$D66))-IF($D66&gt;1,SUM(OFFSET(BO66,,-$D66+1,,$D66-1)),0)&gt;0,E66-SUM(OFFSET(AJ66,,-$D66+1,,$D66))-IF($D66&gt;1,SUM(OFFSET(BO66,,-$D66+1,,$D66-1)),0),0)</f>
        <v>0</v>
      </c>
      <c r="BP66" s="139">
        <f t="shared" ca="1" si="161"/>
        <v>0</v>
      </c>
      <c r="BQ66" s="139">
        <f t="shared" ca="1" si="161"/>
        <v>0</v>
      </c>
      <c r="BR66" s="139">
        <f t="shared" ca="1" si="161"/>
        <v>0</v>
      </c>
      <c r="BS66" s="139">
        <f t="shared" ca="1" si="161"/>
        <v>0</v>
      </c>
      <c r="BT66" s="139">
        <f t="shared" ca="1" si="161"/>
        <v>0</v>
      </c>
      <c r="BU66" s="139">
        <f t="shared" ca="1" si="161"/>
        <v>0</v>
      </c>
      <c r="BV66" s="139">
        <f t="shared" ca="1" si="161"/>
        <v>0</v>
      </c>
      <c r="BW66" s="139">
        <f t="shared" ca="1" si="161"/>
        <v>0</v>
      </c>
      <c r="BX66" s="139">
        <f t="shared" ca="1" si="161"/>
        <v>0</v>
      </c>
      <c r="BY66" s="139">
        <f t="shared" ref="BY66:CH66" ca="1" si="162">IF(O66-SUM(OFFSET(AT66,,-$D66+1,,$D66))-IF($D66&gt;1,SUM(OFFSET(BY66,,-$D66+1,,$D66-1)),0)&gt;0,O66-SUM(OFFSET(AT66,,-$D66+1,,$D66))-IF($D66&gt;1,SUM(OFFSET(BY66,,-$D66+1,,$D66-1)),0),0)</f>
        <v>0</v>
      </c>
      <c r="BZ66" s="139">
        <f t="shared" ca="1" si="162"/>
        <v>0</v>
      </c>
      <c r="CA66" s="139">
        <f t="shared" ca="1" si="162"/>
        <v>0</v>
      </c>
      <c r="CB66" s="139">
        <f t="shared" ca="1" si="162"/>
        <v>8</v>
      </c>
      <c r="CC66" s="139">
        <f t="shared" ca="1" si="162"/>
        <v>0</v>
      </c>
      <c r="CD66" s="139">
        <f t="shared" ca="1" si="162"/>
        <v>0</v>
      </c>
      <c r="CE66" s="139">
        <f t="shared" ca="1" si="162"/>
        <v>0</v>
      </c>
      <c r="CF66" s="139">
        <f t="shared" ca="1" si="162"/>
        <v>0</v>
      </c>
      <c r="CG66" s="139">
        <f t="shared" ca="1" si="162"/>
        <v>0</v>
      </c>
      <c r="CH66" s="139">
        <f t="shared" ca="1" si="162"/>
        <v>0</v>
      </c>
      <c r="CI66" s="139">
        <f t="shared" ref="CI66:CR66" ca="1" si="163">IF(Y66-SUM(OFFSET(BD66,,-$D66+1,,$D66))-IF($D66&gt;1,SUM(OFFSET(CI66,,-$D66+1,,$D66-1)),0)&gt;0,Y66-SUM(OFFSET(BD66,,-$D66+1,,$D66))-IF($D66&gt;1,SUM(OFFSET(CI66,,-$D66+1,,$D66-1)),0),0)</f>
        <v>0</v>
      </c>
      <c r="CJ66" s="139">
        <f t="shared" ca="1" si="163"/>
        <v>0</v>
      </c>
      <c r="CK66" s="139">
        <f t="shared" ca="1" si="163"/>
        <v>0</v>
      </c>
      <c r="CL66" s="139">
        <f t="shared" ca="1" si="163"/>
        <v>8</v>
      </c>
      <c r="CM66" s="139">
        <f t="shared" ca="1" si="163"/>
        <v>0</v>
      </c>
      <c r="CN66" s="139">
        <f t="shared" ca="1" si="163"/>
        <v>0</v>
      </c>
      <c r="CO66" s="139">
        <f t="shared" ca="1" si="163"/>
        <v>0</v>
      </c>
      <c r="CP66" s="139">
        <f t="shared" ca="1" si="163"/>
        <v>0</v>
      </c>
      <c r="CQ66" s="139">
        <f t="shared" ca="1" si="163"/>
        <v>0</v>
      </c>
      <c r="CR66" s="139">
        <f t="shared" ca="1" si="163"/>
        <v>0</v>
      </c>
    </row>
    <row r="67" spans="2:96" ht="15" customHeight="1" x14ac:dyDescent="0.3">
      <c r="B67" s="98" t="s">
        <v>115</v>
      </c>
      <c r="C67" s="112" t="s">
        <v>131</v>
      </c>
      <c r="D67" s="113"/>
      <c r="E67" s="108"/>
      <c r="F67" s="109"/>
      <c r="G67" s="109"/>
      <c r="H67" s="109"/>
      <c r="I67" s="109"/>
      <c r="J67" s="109"/>
      <c r="K67" s="109"/>
      <c r="L67" s="109"/>
      <c r="M67" s="109"/>
      <c r="N67" s="109"/>
      <c r="O67" s="109"/>
      <c r="P67" s="109"/>
      <c r="Q67" s="109"/>
      <c r="R67" s="109"/>
      <c r="S67" s="109"/>
      <c r="T67" s="109"/>
      <c r="U67" s="109"/>
      <c r="V67" s="109"/>
      <c r="W67" s="109"/>
      <c r="X67" s="109"/>
      <c r="Y67" s="109"/>
      <c r="Z67" s="109"/>
      <c r="AA67" s="109"/>
      <c r="AB67" s="109"/>
      <c r="AC67" s="109"/>
      <c r="AD67" s="109"/>
      <c r="AE67" s="109"/>
      <c r="AF67" s="109"/>
      <c r="AG67" s="109"/>
      <c r="AH67" s="110"/>
      <c r="AJ67" s="137"/>
      <c r="AK67" s="138"/>
      <c r="AL67" s="138"/>
      <c r="AM67" s="138"/>
      <c r="AN67" s="138"/>
      <c r="AO67" s="138"/>
      <c r="AP67" s="138"/>
      <c r="AQ67" s="138"/>
      <c r="AR67" s="138"/>
      <c r="AS67" s="138"/>
      <c r="AT67" s="138"/>
      <c r="AU67" s="138"/>
      <c r="AV67" s="138"/>
      <c r="AW67" s="138"/>
      <c r="AX67" s="138"/>
      <c r="AY67" s="138"/>
      <c r="AZ67" s="138"/>
      <c r="BA67" s="138"/>
      <c r="BB67" s="138"/>
      <c r="BC67" s="138"/>
      <c r="BD67" s="138"/>
      <c r="BE67" s="138"/>
      <c r="BF67" s="138"/>
      <c r="BG67" s="138"/>
      <c r="BH67" s="138"/>
      <c r="BI67" s="138"/>
      <c r="BJ67" s="138"/>
      <c r="BK67" s="138"/>
      <c r="BL67" s="138"/>
      <c r="BM67" s="111"/>
      <c r="BO67" s="137"/>
      <c r="BP67" s="138"/>
      <c r="BQ67" s="138"/>
      <c r="BR67" s="138"/>
      <c r="BS67" s="138"/>
      <c r="BT67" s="138"/>
      <c r="BU67" s="138"/>
      <c r="BV67" s="138"/>
      <c r="BW67" s="138"/>
      <c r="BX67" s="138"/>
      <c r="BY67" s="138"/>
      <c r="BZ67" s="138"/>
      <c r="CA67" s="138"/>
      <c r="CB67" s="138"/>
      <c r="CC67" s="138"/>
      <c r="CD67" s="138"/>
      <c r="CE67" s="138"/>
      <c r="CF67" s="138"/>
      <c r="CG67" s="138"/>
      <c r="CH67" s="138"/>
      <c r="CI67" s="138"/>
      <c r="CJ67" s="138"/>
      <c r="CK67" s="138"/>
      <c r="CL67" s="138"/>
      <c r="CM67" s="138"/>
      <c r="CN67" s="138"/>
      <c r="CO67" s="138"/>
      <c r="CP67" s="138"/>
      <c r="CQ67" s="138"/>
      <c r="CR67" s="111"/>
    </row>
    <row r="68" spans="2:96" ht="15" customHeight="1" x14ac:dyDescent="0.3">
      <c r="B68" s="2" t="s">
        <v>116</v>
      </c>
      <c r="C68" s="49" t="s">
        <v>132</v>
      </c>
      <c r="D68" s="6">
        <v>15</v>
      </c>
      <c r="E68" s="4">
        <v>13</v>
      </c>
      <c r="F68" s="4">
        <f>E68</f>
        <v>13</v>
      </c>
      <c r="G68" s="4">
        <f t="shared" ref="G68:AH68" si="164">F68</f>
        <v>13</v>
      </c>
      <c r="H68" s="4">
        <f t="shared" si="164"/>
        <v>13</v>
      </c>
      <c r="I68" s="4">
        <f t="shared" si="164"/>
        <v>13</v>
      </c>
      <c r="J68" s="4">
        <f t="shared" si="164"/>
        <v>13</v>
      </c>
      <c r="K68" s="4">
        <f t="shared" si="164"/>
        <v>13</v>
      </c>
      <c r="L68" s="4">
        <f t="shared" si="164"/>
        <v>13</v>
      </c>
      <c r="M68" s="4">
        <f t="shared" si="164"/>
        <v>13</v>
      </c>
      <c r="N68" s="4">
        <f t="shared" si="164"/>
        <v>13</v>
      </c>
      <c r="O68" s="4">
        <f t="shared" si="164"/>
        <v>13</v>
      </c>
      <c r="P68" s="4">
        <f t="shared" si="164"/>
        <v>13</v>
      </c>
      <c r="Q68" s="4">
        <f t="shared" si="164"/>
        <v>13</v>
      </c>
      <c r="R68" s="4">
        <f t="shared" si="164"/>
        <v>13</v>
      </c>
      <c r="S68" s="4">
        <f t="shared" si="164"/>
        <v>13</v>
      </c>
      <c r="T68" s="4">
        <f t="shared" si="164"/>
        <v>13</v>
      </c>
      <c r="U68" s="4">
        <f t="shared" si="164"/>
        <v>13</v>
      </c>
      <c r="V68" s="4">
        <f t="shared" si="164"/>
        <v>13</v>
      </c>
      <c r="W68" s="4">
        <f t="shared" si="164"/>
        <v>13</v>
      </c>
      <c r="X68" s="4">
        <f t="shared" si="164"/>
        <v>13</v>
      </c>
      <c r="Y68" s="4">
        <f t="shared" si="164"/>
        <v>13</v>
      </c>
      <c r="Z68" s="4">
        <f t="shared" si="164"/>
        <v>13</v>
      </c>
      <c r="AA68" s="4">
        <f t="shared" si="164"/>
        <v>13</v>
      </c>
      <c r="AB68" s="4">
        <f t="shared" si="164"/>
        <v>13</v>
      </c>
      <c r="AC68" s="4">
        <f t="shared" si="164"/>
        <v>13</v>
      </c>
      <c r="AD68" s="4">
        <f t="shared" si="164"/>
        <v>13</v>
      </c>
      <c r="AE68" s="4">
        <f t="shared" si="164"/>
        <v>13</v>
      </c>
      <c r="AF68" s="4">
        <f t="shared" si="164"/>
        <v>13</v>
      </c>
      <c r="AG68" s="4">
        <f t="shared" si="164"/>
        <v>13</v>
      </c>
      <c r="AH68" s="4">
        <f t="shared" si="164"/>
        <v>13</v>
      </c>
      <c r="AJ68" s="139">
        <f t="shared" si="2"/>
        <v>13</v>
      </c>
      <c r="AK68" s="139">
        <f t="shared" ref="AK68:AS71" si="165">IF(F68&gt;E68,F68-E68,0)</f>
        <v>0</v>
      </c>
      <c r="AL68" s="139">
        <f t="shared" si="165"/>
        <v>0</v>
      </c>
      <c r="AM68" s="139">
        <f t="shared" si="165"/>
        <v>0</v>
      </c>
      <c r="AN68" s="139">
        <f t="shared" si="165"/>
        <v>0</v>
      </c>
      <c r="AO68" s="139">
        <f t="shared" si="165"/>
        <v>0</v>
      </c>
      <c r="AP68" s="139">
        <f t="shared" si="165"/>
        <v>0</v>
      </c>
      <c r="AQ68" s="139">
        <f t="shared" si="165"/>
        <v>0</v>
      </c>
      <c r="AR68" s="139">
        <f t="shared" si="165"/>
        <v>0</v>
      </c>
      <c r="AS68" s="139">
        <f t="shared" si="165"/>
        <v>0</v>
      </c>
      <c r="AT68" s="139">
        <f t="shared" ref="AT68:BC71" si="166">IF(O68&gt;N68,O68-N68,0)</f>
        <v>0</v>
      </c>
      <c r="AU68" s="139">
        <f t="shared" si="166"/>
        <v>0</v>
      </c>
      <c r="AV68" s="139">
        <f t="shared" si="166"/>
        <v>0</v>
      </c>
      <c r="AW68" s="139">
        <f t="shared" si="166"/>
        <v>0</v>
      </c>
      <c r="AX68" s="139">
        <f t="shared" si="166"/>
        <v>0</v>
      </c>
      <c r="AY68" s="139">
        <f t="shared" si="166"/>
        <v>0</v>
      </c>
      <c r="AZ68" s="139">
        <f t="shared" si="166"/>
        <v>0</v>
      </c>
      <c r="BA68" s="139">
        <f t="shared" si="166"/>
        <v>0</v>
      </c>
      <c r="BB68" s="139">
        <f t="shared" si="166"/>
        <v>0</v>
      </c>
      <c r="BC68" s="139">
        <f t="shared" si="166"/>
        <v>0</v>
      </c>
      <c r="BD68" s="139">
        <f t="shared" ref="BD68:BM71" si="167">IF(Y68&gt;X68,Y68-X68,0)</f>
        <v>0</v>
      </c>
      <c r="BE68" s="139">
        <f t="shared" si="167"/>
        <v>0</v>
      </c>
      <c r="BF68" s="139">
        <f t="shared" si="167"/>
        <v>0</v>
      </c>
      <c r="BG68" s="139">
        <f t="shared" si="167"/>
        <v>0</v>
      </c>
      <c r="BH68" s="139">
        <f t="shared" si="167"/>
        <v>0</v>
      </c>
      <c r="BI68" s="139">
        <f t="shared" si="167"/>
        <v>0</v>
      </c>
      <c r="BJ68" s="139">
        <f t="shared" si="167"/>
        <v>0</v>
      </c>
      <c r="BK68" s="139">
        <f t="shared" si="167"/>
        <v>0</v>
      </c>
      <c r="BL68" s="139">
        <f t="shared" si="167"/>
        <v>0</v>
      </c>
      <c r="BM68" s="139">
        <f t="shared" si="167"/>
        <v>0</v>
      </c>
      <c r="BO68" s="139">
        <f t="shared" ref="BO68:BX71" ca="1" si="168">IF(E68-SUM(OFFSET(AJ68,,-$D68+1,,$D68))-IF($D68&gt;1,SUM(OFFSET(BO68,,-$D68+1,,$D68-1)),0)&gt;0,E68-SUM(OFFSET(AJ68,,-$D68+1,,$D68))-IF($D68&gt;1,SUM(OFFSET(BO68,,-$D68+1,,$D68-1)),0),0)</f>
        <v>0</v>
      </c>
      <c r="BP68" s="139">
        <f t="shared" ca="1" si="168"/>
        <v>0</v>
      </c>
      <c r="BQ68" s="139">
        <f t="shared" ca="1" si="168"/>
        <v>0</v>
      </c>
      <c r="BR68" s="139">
        <f t="shared" ca="1" si="168"/>
        <v>0</v>
      </c>
      <c r="BS68" s="139">
        <f t="shared" ca="1" si="168"/>
        <v>0</v>
      </c>
      <c r="BT68" s="139">
        <f t="shared" ca="1" si="168"/>
        <v>0</v>
      </c>
      <c r="BU68" s="139">
        <f t="shared" ca="1" si="168"/>
        <v>0</v>
      </c>
      <c r="BV68" s="139">
        <f t="shared" ca="1" si="168"/>
        <v>0</v>
      </c>
      <c r="BW68" s="139">
        <f t="shared" ca="1" si="168"/>
        <v>0</v>
      </c>
      <c r="BX68" s="139">
        <f t="shared" ca="1" si="168"/>
        <v>0</v>
      </c>
      <c r="BY68" s="139">
        <f t="shared" ref="BY68:CH71" ca="1" si="169">IF(O68-SUM(OFFSET(AT68,,-$D68+1,,$D68))-IF($D68&gt;1,SUM(OFFSET(BY68,,-$D68+1,,$D68-1)),0)&gt;0,O68-SUM(OFFSET(AT68,,-$D68+1,,$D68))-IF($D68&gt;1,SUM(OFFSET(BY68,,-$D68+1,,$D68-1)),0),0)</f>
        <v>0</v>
      </c>
      <c r="BZ68" s="139">
        <f t="shared" ca="1" si="169"/>
        <v>0</v>
      </c>
      <c r="CA68" s="139">
        <f t="shared" ca="1" si="169"/>
        <v>0</v>
      </c>
      <c r="CB68" s="139">
        <f t="shared" ca="1" si="169"/>
        <v>0</v>
      </c>
      <c r="CC68" s="139">
        <f t="shared" ca="1" si="169"/>
        <v>0</v>
      </c>
      <c r="CD68" s="139">
        <f t="shared" ca="1" si="169"/>
        <v>13</v>
      </c>
      <c r="CE68" s="139">
        <f t="shared" ca="1" si="169"/>
        <v>0</v>
      </c>
      <c r="CF68" s="139">
        <f t="shared" ca="1" si="169"/>
        <v>0</v>
      </c>
      <c r="CG68" s="139">
        <f t="shared" ca="1" si="169"/>
        <v>0</v>
      </c>
      <c r="CH68" s="139">
        <f t="shared" ca="1" si="169"/>
        <v>0</v>
      </c>
      <c r="CI68" s="139">
        <f t="shared" ref="CI68:CR71" ca="1" si="170">IF(Y68-SUM(OFFSET(BD68,,-$D68+1,,$D68))-IF($D68&gt;1,SUM(OFFSET(CI68,,-$D68+1,,$D68-1)),0)&gt;0,Y68-SUM(OFFSET(BD68,,-$D68+1,,$D68))-IF($D68&gt;1,SUM(OFFSET(CI68,,-$D68+1,,$D68-1)),0),0)</f>
        <v>0</v>
      </c>
      <c r="CJ68" s="139">
        <f t="shared" ca="1" si="170"/>
        <v>0</v>
      </c>
      <c r="CK68" s="139">
        <f t="shared" ca="1" si="170"/>
        <v>0</v>
      </c>
      <c r="CL68" s="139">
        <f t="shared" ca="1" si="170"/>
        <v>0</v>
      </c>
      <c r="CM68" s="139">
        <f t="shared" ca="1" si="170"/>
        <v>0</v>
      </c>
      <c r="CN68" s="139">
        <f t="shared" ca="1" si="170"/>
        <v>0</v>
      </c>
      <c r="CO68" s="139">
        <f t="shared" ca="1" si="170"/>
        <v>0</v>
      </c>
      <c r="CP68" s="139">
        <f t="shared" ca="1" si="170"/>
        <v>0</v>
      </c>
      <c r="CQ68" s="139">
        <f t="shared" ca="1" si="170"/>
        <v>0</v>
      </c>
      <c r="CR68" s="139">
        <f t="shared" ca="1" si="170"/>
        <v>0</v>
      </c>
    </row>
    <row r="69" spans="2:96" ht="15" customHeight="1" x14ac:dyDescent="0.3">
      <c r="B69" s="2" t="s">
        <v>133</v>
      </c>
      <c r="C69" s="49" t="s">
        <v>56</v>
      </c>
      <c r="D69" s="6">
        <v>4</v>
      </c>
      <c r="E69" s="4">
        <v>13</v>
      </c>
      <c r="F69" s="4">
        <f>E69</f>
        <v>13</v>
      </c>
      <c r="G69" s="4">
        <f t="shared" ref="G69:AH69" si="171">F69</f>
        <v>13</v>
      </c>
      <c r="H69" s="4">
        <f t="shared" si="171"/>
        <v>13</v>
      </c>
      <c r="I69" s="4">
        <f t="shared" si="171"/>
        <v>13</v>
      </c>
      <c r="J69" s="4">
        <f t="shared" si="171"/>
        <v>13</v>
      </c>
      <c r="K69" s="4">
        <f t="shared" si="171"/>
        <v>13</v>
      </c>
      <c r="L69" s="4">
        <f t="shared" si="171"/>
        <v>13</v>
      </c>
      <c r="M69" s="4">
        <f t="shared" si="171"/>
        <v>13</v>
      </c>
      <c r="N69" s="4">
        <f t="shared" si="171"/>
        <v>13</v>
      </c>
      <c r="O69" s="4">
        <f t="shared" si="171"/>
        <v>13</v>
      </c>
      <c r="P69" s="4">
        <f t="shared" si="171"/>
        <v>13</v>
      </c>
      <c r="Q69" s="4">
        <f t="shared" si="171"/>
        <v>13</v>
      </c>
      <c r="R69" s="4">
        <f t="shared" si="171"/>
        <v>13</v>
      </c>
      <c r="S69" s="4">
        <f t="shared" si="171"/>
        <v>13</v>
      </c>
      <c r="T69" s="4">
        <f t="shared" si="171"/>
        <v>13</v>
      </c>
      <c r="U69" s="4">
        <f t="shared" si="171"/>
        <v>13</v>
      </c>
      <c r="V69" s="4">
        <f t="shared" si="171"/>
        <v>13</v>
      </c>
      <c r="W69" s="4">
        <f t="shared" si="171"/>
        <v>13</v>
      </c>
      <c r="X69" s="4">
        <f t="shared" si="171"/>
        <v>13</v>
      </c>
      <c r="Y69" s="4">
        <f t="shared" si="171"/>
        <v>13</v>
      </c>
      <c r="Z69" s="4">
        <f t="shared" si="171"/>
        <v>13</v>
      </c>
      <c r="AA69" s="4">
        <f t="shared" si="171"/>
        <v>13</v>
      </c>
      <c r="AB69" s="4">
        <f t="shared" si="171"/>
        <v>13</v>
      </c>
      <c r="AC69" s="4">
        <f t="shared" si="171"/>
        <v>13</v>
      </c>
      <c r="AD69" s="4">
        <f t="shared" si="171"/>
        <v>13</v>
      </c>
      <c r="AE69" s="4">
        <f t="shared" si="171"/>
        <v>13</v>
      </c>
      <c r="AF69" s="4">
        <f t="shared" si="171"/>
        <v>13</v>
      </c>
      <c r="AG69" s="4">
        <f t="shared" si="171"/>
        <v>13</v>
      </c>
      <c r="AH69" s="4">
        <f t="shared" si="171"/>
        <v>13</v>
      </c>
      <c r="AJ69" s="139">
        <f t="shared" si="2"/>
        <v>13</v>
      </c>
      <c r="AK69" s="139">
        <f t="shared" si="165"/>
        <v>0</v>
      </c>
      <c r="AL69" s="139">
        <f t="shared" si="165"/>
        <v>0</v>
      </c>
      <c r="AM69" s="139">
        <f t="shared" si="165"/>
        <v>0</v>
      </c>
      <c r="AN69" s="139">
        <f t="shared" si="165"/>
        <v>0</v>
      </c>
      <c r="AO69" s="139">
        <f t="shared" si="165"/>
        <v>0</v>
      </c>
      <c r="AP69" s="139">
        <f t="shared" si="165"/>
        <v>0</v>
      </c>
      <c r="AQ69" s="139">
        <f t="shared" si="165"/>
        <v>0</v>
      </c>
      <c r="AR69" s="139">
        <f t="shared" si="165"/>
        <v>0</v>
      </c>
      <c r="AS69" s="139">
        <f t="shared" si="165"/>
        <v>0</v>
      </c>
      <c r="AT69" s="139">
        <f t="shared" si="166"/>
        <v>0</v>
      </c>
      <c r="AU69" s="139">
        <f t="shared" si="166"/>
        <v>0</v>
      </c>
      <c r="AV69" s="139">
        <f t="shared" si="166"/>
        <v>0</v>
      </c>
      <c r="AW69" s="139">
        <f t="shared" si="166"/>
        <v>0</v>
      </c>
      <c r="AX69" s="139">
        <f t="shared" si="166"/>
        <v>0</v>
      </c>
      <c r="AY69" s="139">
        <f t="shared" si="166"/>
        <v>0</v>
      </c>
      <c r="AZ69" s="139">
        <f t="shared" si="166"/>
        <v>0</v>
      </c>
      <c r="BA69" s="139">
        <f t="shared" si="166"/>
        <v>0</v>
      </c>
      <c r="BB69" s="139">
        <f t="shared" si="166"/>
        <v>0</v>
      </c>
      <c r="BC69" s="139">
        <f t="shared" si="166"/>
        <v>0</v>
      </c>
      <c r="BD69" s="139">
        <f t="shared" si="167"/>
        <v>0</v>
      </c>
      <c r="BE69" s="139">
        <f t="shared" si="167"/>
        <v>0</v>
      </c>
      <c r="BF69" s="139">
        <f t="shared" si="167"/>
        <v>0</v>
      </c>
      <c r="BG69" s="139">
        <f t="shared" si="167"/>
        <v>0</v>
      </c>
      <c r="BH69" s="139">
        <f t="shared" si="167"/>
        <v>0</v>
      </c>
      <c r="BI69" s="139">
        <f t="shared" si="167"/>
        <v>0</v>
      </c>
      <c r="BJ69" s="139">
        <f t="shared" si="167"/>
        <v>0</v>
      </c>
      <c r="BK69" s="139">
        <f t="shared" si="167"/>
        <v>0</v>
      </c>
      <c r="BL69" s="139">
        <f t="shared" si="167"/>
        <v>0</v>
      </c>
      <c r="BM69" s="139">
        <f t="shared" si="167"/>
        <v>0</v>
      </c>
      <c r="BO69" s="139">
        <f t="shared" ca="1" si="168"/>
        <v>0</v>
      </c>
      <c r="BP69" s="139">
        <f t="shared" ca="1" si="168"/>
        <v>0</v>
      </c>
      <c r="BQ69" s="139">
        <f t="shared" ca="1" si="168"/>
        <v>0</v>
      </c>
      <c r="BR69" s="139">
        <f t="shared" ca="1" si="168"/>
        <v>0</v>
      </c>
      <c r="BS69" s="139">
        <f t="shared" ca="1" si="168"/>
        <v>13</v>
      </c>
      <c r="BT69" s="139">
        <f t="shared" ca="1" si="168"/>
        <v>0</v>
      </c>
      <c r="BU69" s="139">
        <f t="shared" ca="1" si="168"/>
        <v>0</v>
      </c>
      <c r="BV69" s="139">
        <f t="shared" ca="1" si="168"/>
        <v>0</v>
      </c>
      <c r="BW69" s="139">
        <f t="shared" ca="1" si="168"/>
        <v>13</v>
      </c>
      <c r="BX69" s="139">
        <f t="shared" ca="1" si="168"/>
        <v>0</v>
      </c>
      <c r="BY69" s="139">
        <f t="shared" ca="1" si="169"/>
        <v>0</v>
      </c>
      <c r="BZ69" s="139">
        <f t="shared" ca="1" si="169"/>
        <v>0</v>
      </c>
      <c r="CA69" s="139">
        <f t="shared" ca="1" si="169"/>
        <v>13</v>
      </c>
      <c r="CB69" s="139">
        <f t="shared" ca="1" si="169"/>
        <v>0</v>
      </c>
      <c r="CC69" s="139">
        <f t="shared" ca="1" si="169"/>
        <v>0</v>
      </c>
      <c r="CD69" s="139">
        <f t="shared" ca="1" si="169"/>
        <v>0</v>
      </c>
      <c r="CE69" s="139">
        <f t="shared" ca="1" si="169"/>
        <v>13</v>
      </c>
      <c r="CF69" s="139">
        <f t="shared" ca="1" si="169"/>
        <v>0</v>
      </c>
      <c r="CG69" s="139">
        <f t="shared" ca="1" si="169"/>
        <v>0</v>
      </c>
      <c r="CH69" s="139">
        <f t="shared" ca="1" si="169"/>
        <v>0</v>
      </c>
      <c r="CI69" s="139">
        <f t="shared" ca="1" si="170"/>
        <v>13</v>
      </c>
      <c r="CJ69" s="139">
        <f t="shared" ca="1" si="170"/>
        <v>0</v>
      </c>
      <c r="CK69" s="139">
        <f t="shared" ca="1" si="170"/>
        <v>0</v>
      </c>
      <c r="CL69" s="139">
        <f t="shared" ca="1" si="170"/>
        <v>0</v>
      </c>
      <c r="CM69" s="139">
        <f t="shared" ca="1" si="170"/>
        <v>13</v>
      </c>
      <c r="CN69" s="139">
        <f t="shared" ca="1" si="170"/>
        <v>0</v>
      </c>
      <c r="CO69" s="139">
        <f t="shared" ca="1" si="170"/>
        <v>0</v>
      </c>
      <c r="CP69" s="139">
        <f t="shared" ca="1" si="170"/>
        <v>0</v>
      </c>
      <c r="CQ69" s="139">
        <f t="shared" ca="1" si="170"/>
        <v>13</v>
      </c>
      <c r="CR69" s="139">
        <f t="shared" ca="1" si="170"/>
        <v>0</v>
      </c>
    </row>
    <row r="70" spans="2:96" ht="15" customHeight="1" x14ac:dyDescent="0.3">
      <c r="B70" s="2" t="s">
        <v>135</v>
      </c>
      <c r="C70" s="49" t="s">
        <v>57</v>
      </c>
      <c r="D70" s="6">
        <v>4</v>
      </c>
      <c r="E70" s="4">
        <v>13</v>
      </c>
      <c r="F70" s="4">
        <f>E70</f>
        <v>13</v>
      </c>
      <c r="G70" s="4">
        <f t="shared" ref="G70:AH70" si="172">F70</f>
        <v>13</v>
      </c>
      <c r="H70" s="4">
        <f t="shared" si="172"/>
        <v>13</v>
      </c>
      <c r="I70" s="4">
        <f t="shared" si="172"/>
        <v>13</v>
      </c>
      <c r="J70" s="4">
        <f t="shared" si="172"/>
        <v>13</v>
      </c>
      <c r="K70" s="4">
        <f t="shared" si="172"/>
        <v>13</v>
      </c>
      <c r="L70" s="4">
        <f t="shared" si="172"/>
        <v>13</v>
      </c>
      <c r="M70" s="4">
        <f t="shared" si="172"/>
        <v>13</v>
      </c>
      <c r="N70" s="4">
        <f t="shared" si="172"/>
        <v>13</v>
      </c>
      <c r="O70" s="4">
        <f t="shared" si="172"/>
        <v>13</v>
      </c>
      <c r="P70" s="4">
        <f t="shared" si="172"/>
        <v>13</v>
      </c>
      <c r="Q70" s="4">
        <f t="shared" si="172"/>
        <v>13</v>
      </c>
      <c r="R70" s="4">
        <f t="shared" si="172"/>
        <v>13</v>
      </c>
      <c r="S70" s="4">
        <f t="shared" si="172"/>
        <v>13</v>
      </c>
      <c r="T70" s="4">
        <f t="shared" si="172"/>
        <v>13</v>
      </c>
      <c r="U70" s="4">
        <f t="shared" si="172"/>
        <v>13</v>
      </c>
      <c r="V70" s="4">
        <f t="shared" si="172"/>
        <v>13</v>
      </c>
      <c r="W70" s="4">
        <f t="shared" si="172"/>
        <v>13</v>
      </c>
      <c r="X70" s="4">
        <f t="shared" si="172"/>
        <v>13</v>
      </c>
      <c r="Y70" s="4">
        <f t="shared" si="172"/>
        <v>13</v>
      </c>
      <c r="Z70" s="4">
        <f t="shared" si="172"/>
        <v>13</v>
      </c>
      <c r="AA70" s="4">
        <f t="shared" si="172"/>
        <v>13</v>
      </c>
      <c r="AB70" s="4">
        <f t="shared" si="172"/>
        <v>13</v>
      </c>
      <c r="AC70" s="4">
        <f t="shared" si="172"/>
        <v>13</v>
      </c>
      <c r="AD70" s="4">
        <f t="shared" si="172"/>
        <v>13</v>
      </c>
      <c r="AE70" s="4">
        <f t="shared" si="172"/>
        <v>13</v>
      </c>
      <c r="AF70" s="4">
        <f t="shared" si="172"/>
        <v>13</v>
      </c>
      <c r="AG70" s="4">
        <f t="shared" si="172"/>
        <v>13</v>
      </c>
      <c r="AH70" s="4">
        <f t="shared" si="172"/>
        <v>13</v>
      </c>
      <c r="AJ70" s="139">
        <f t="shared" si="2"/>
        <v>13</v>
      </c>
      <c r="AK70" s="139">
        <f t="shared" si="165"/>
        <v>0</v>
      </c>
      <c r="AL70" s="139">
        <f t="shared" si="165"/>
        <v>0</v>
      </c>
      <c r="AM70" s="139">
        <f t="shared" si="165"/>
        <v>0</v>
      </c>
      <c r="AN70" s="139">
        <f t="shared" si="165"/>
        <v>0</v>
      </c>
      <c r="AO70" s="139">
        <f t="shared" si="165"/>
        <v>0</v>
      </c>
      <c r="AP70" s="139">
        <f t="shared" si="165"/>
        <v>0</v>
      </c>
      <c r="AQ70" s="139">
        <f t="shared" si="165"/>
        <v>0</v>
      </c>
      <c r="AR70" s="139">
        <f t="shared" si="165"/>
        <v>0</v>
      </c>
      <c r="AS70" s="139">
        <f t="shared" si="165"/>
        <v>0</v>
      </c>
      <c r="AT70" s="139">
        <f t="shared" si="166"/>
        <v>0</v>
      </c>
      <c r="AU70" s="139">
        <f t="shared" si="166"/>
        <v>0</v>
      </c>
      <c r="AV70" s="139">
        <f t="shared" si="166"/>
        <v>0</v>
      </c>
      <c r="AW70" s="139">
        <f t="shared" si="166"/>
        <v>0</v>
      </c>
      <c r="AX70" s="139">
        <f t="shared" si="166"/>
        <v>0</v>
      </c>
      <c r="AY70" s="139">
        <f t="shared" si="166"/>
        <v>0</v>
      </c>
      <c r="AZ70" s="139">
        <f t="shared" si="166"/>
        <v>0</v>
      </c>
      <c r="BA70" s="139">
        <f t="shared" si="166"/>
        <v>0</v>
      </c>
      <c r="BB70" s="139">
        <f t="shared" si="166"/>
        <v>0</v>
      </c>
      <c r="BC70" s="139">
        <f t="shared" si="166"/>
        <v>0</v>
      </c>
      <c r="BD70" s="139">
        <f t="shared" si="167"/>
        <v>0</v>
      </c>
      <c r="BE70" s="139">
        <f t="shared" si="167"/>
        <v>0</v>
      </c>
      <c r="BF70" s="139">
        <f t="shared" si="167"/>
        <v>0</v>
      </c>
      <c r="BG70" s="139">
        <f t="shared" si="167"/>
        <v>0</v>
      </c>
      <c r="BH70" s="139">
        <f t="shared" si="167"/>
        <v>0</v>
      </c>
      <c r="BI70" s="139">
        <f t="shared" si="167"/>
        <v>0</v>
      </c>
      <c r="BJ70" s="139">
        <f t="shared" si="167"/>
        <v>0</v>
      </c>
      <c r="BK70" s="139">
        <f t="shared" si="167"/>
        <v>0</v>
      </c>
      <c r="BL70" s="139">
        <f t="shared" si="167"/>
        <v>0</v>
      </c>
      <c r="BM70" s="139">
        <f t="shared" si="167"/>
        <v>0</v>
      </c>
      <c r="BO70" s="139">
        <f t="shared" ca="1" si="168"/>
        <v>0</v>
      </c>
      <c r="BP70" s="139">
        <f t="shared" ca="1" si="168"/>
        <v>0</v>
      </c>
      <c r="BQ70" s="139">
        <f t="shared" ca="1" si="168"/>
        <v>0</v>
      </c>
      <c r="BR70" s="139">
        <f t="shared" ca="1" si="168"/>
        <v>0</v>
      </c>
      <c r="BS70" s="139">
        <f t="shared" ca="1" si="168"/>
        <v>13</v>
      </c>
      <c r="BT70" s="139">
        <f t="shared" ca="1" si="168"/>
        <v>0</v>
      </c>
      <c r="BU70" s="139">
        <f t="shared" ca="1" si="168"/>
        <v>0</v>
      </c>
      <c r="BV70" s="139">
        <f t="shared" ca="1" si="168"/>
        <v>0</v>
      </c>
      <c r="BW70" s="139">
        <f t="shared" ca="1" si="168"/>
        <v>13</v>
      </c>
      <c r="BX70" s="139">
        <f t="shared" ca="1" si="168"/>
        <v>0</v>
      </c>
      <c r="BY70" s="139">
        <f t="shared" ca="1" si="169"/>
        <v>0</v>
      </c>
      <c r="BZ70" s="139">
        <f t="shared" ca="1" si="169"/>
        <v>0</v>
      </c>
      <c r="CA70" s="139">
        <f t="shared" ca="1" si="169"/>
        <v>13</v>
      </c>
      <c r="CB70" s="139">
        <f t="shared" ca="1" si="169"/>
        <v>0</v>
      </c>
      <c r="CC70" s="139">
        <f t="shared" ca="1" si="169"/>
        <v>0</v>
      </c>
      <c r="CD70" s="139">
        <f t="shared" ca="1" si="169"/>
        <v>0</v>
      </c>
      <c r="CE70" s="139">
        <f t="shared" ca="1" si="169"/>
        <v>13</v>
      </c>
      <c r="CF70" s="139">
        <f t="shared" ca="1" si="169"/>
        <v>0</v>
      </c>
      <c r="CG70" s="139">
        <f t="shared" ca="1" si="169"/>
        <v>0</v>
      </c>
      <c r="CH70" s="139">
        <f t="shared" ca="1" si="169"/>
        <v>0</v>
      </c>
      <c r="CI70" s="139">
        <f t="shared" ca="1" si="170"/>
        <v>13</v>
      </c>
      <c r="CJ70" s="139">
        <f t="shared" ca="1" si="170"/>
        <v>0</v>
      </c>
      <c r="CK70" s="139">
        <f t="shared" ca="1" si="170"/>
        <v>0</v>
      </c>
      <c r="CL70" s="139">
        <f t="shared" ca="1" si="170"/>
        <v>0</v>
      </c>
      <c r="CM70" s="139">
        <f t="shared" ca="1" si="170"/>
        <v>13</v>
      </c>
      <c r="CN70" s="139">
        <f t="shared" ca="1" si="170"/>
        <v>0</v>
      </c>
      <c r="CO70" s="139">
        <f t="shared" ca="1" si="170"/>
        <v>0</v>
      </c>
      <c r="CP70" s="139">
        <f t="shared" ca="1" si="170"/>
        <v>0</v>
      </c>
      <c r="CQ70" s="139">
        <f t="shared" ca="1" si="170"/>
        <v>13</v>
      </c>
      <c r="CR70" s="139">
        <f t="shared" ca="1" si="170"/>
        <v>0</v>
      </c>
    </row>
    <row r="71" spans="2:96" ht="15" customHeight="1" x14ac:dyDescent="0.3">
      <c r="B71" s="2" t="s">
        <v>136</v>
      </c>
      <c r="C71" s="49" t="s">
        <v>117</v>
      </c>
      <c r="D71" s="6">
        <v>5</v>
      </c>
      <c r="E71" s="4">
        <v>13</v>
      </c>
      <c r="F71" s="4">
        <f>E71</f>
        <v>13</v>
      </c>
      <c r="G71" s="4">
        <f t="shared" ref="G71:AH71" si="173">F71</f>
        <v>13</v>
      </c>
      <c r="H71" s="4">
        <f t="shared" si="173"/>
        <v>13</v>
      </c>
      <c r="I71" s="4">
        <f t="shared" si="173"/>
        <v>13</v>
      </c>
      <c r="J71" s="4">
        <f t="shared" si="173"/>
        <v>13</v>
      </c>
      <c r="K71" s="4">
        <f t="shared" si="173"/>
        <v>13</v>
      </c>
      <c r="L71" s="4">
        <f t="shared" si="173"/>
        <v>13</v>
      </c>
      <c r="M71" s="4">
        <f t="shared" si="173"/>
        <v>13</v>
      </c>
      <c r="N71" s="4">
        <f t="shared" si="173"/>
        <v>13</v>
      </c>
      <c r="O71" s="4">
        <f t="shared" si="173"/>
        <v>13</v>
      </c>
      <c r="P71" s="4">
        <f t="shared" si="173"/>
        <v>13</v>
      </c>
      <c r="Q71" s="4">
        <f t="shared" si="173"/>
        <v>13</v>
      </c>
      <c r="R71" s="4">
        <f t="shared" si="173"/>
        <v>13</v>
      </c>
      <c r="S71" s="4">
        <f t="shared" si="173"/>
        <v>13</v>
      </c>
      <c r="T71" s="4">
        <f t="shared" si="173"/>
        <v>13</v>
      </c>
      <c r="U71" s="4">
        <f t="shared" si="173"/>
        <v>13</v>
      </c>
      <c r="V71" s="4">
        <f t="shared" si="173"/>
        <v>13</v>
      </c>
      <c r="W71" s="4">
        <f t="shared" si="173"/>
        <v>13</v>
      </c>
      <c r="X71" s="4">
        <f t="shared" si="173"/>
        <v>13</v>
      </c>
      <c r="Y71" s="4">
        <f t="shared" si="173"/>
        <v>13</v>
      </c>
      <c r="Z71" s="4">
        <f t="shared" si="173"/>
        <v>13</v>
      </c>
      <c r="AA71" s="4">
        <f t="shared" si="173"/>
        <v>13</v>
      </c>
      <c r="AB71" s="4">
        <f t="shared" si="173"/>
        <v>13</v>
      </c>
      <c r="AC71" s="4">
        <f t="shared" si="173"/>
        <v>13</v>
      </c>
      <c r="AD71" s="4">
        <f t="shared" si="173"/>
        <v>13</v>
      </c>
      <c r="AE71" s="4">
        <f t="shared" si="173"/>
        <v>13</v>
      </c>
      <c r="AF71" s="4">
        <f t="shared" si="173"/>
        <v>13</v>
      </c>
      <c r="AG71" s="4">
        <f t="shared" si="173"/>
        <v>13</v>
      </c>
      <c r="AH71" s="4">
        <f t="shared" si="173"/>
        <v>13</v>
      </c>
      <c r="AJ71" s="139">
        <f t="shared" si="2"/>
        <v>13</v>
      </c>
      <c r="AK71" s="139">
        <f t="shared" si="165"/>
        <v>0</v>
      </c>
      <c r="AL71" s="139">
        <f t="shared" si="165"/>
        <v>0</v>
      </c>
      <c r="AM71" s="139">
        <f t="shared" si="165"/>
        <v>0</v>
      </c>
      <c r="AN71" s="139">
        <f t="shared" si="165"/>
        <v>0</v>
      </c>
      <c r="AO71" s="139">
        <f t="shared" si="165"/>
        <v>0</v>
      </c>
      <c r="AP71" s="139">
        <f t="shared" si="165"/>
        <v>0</v>
      </c>
      <c r="AQ71" s="139">
        <f t="shared" si="165"/>
        <v>0</v>
      </c>
      <c r="AR71" s="139">
        <f t="shared" si="165"/>
        <v>0</v>
      </c>
      <c r="AS71" s="139">
        <f t="shared" si="165"/>
        <v>0</v>
      </c>
      <c r="AT71" s="139">
        <f t="shared" si="166"/>
        <v>0</v>
      </c>
      <c r="AU71" s="139">
        <f t="shared" si="166"/>
        <v>0</v>
      </c>
      <c r="AV71" s="139">
        <f t="shared" si="166"/>
        <v>0</v>
      </c>
      <c r="AW71" s="139">
        <f t="shared" si="166"/>
        <v>0</v>
      </c>
      <c r="AX71" s="139">
        <f t="shared" si="166"/>
        <v>0</v>
      </c>
      <c r="AY71" s="139">
        <f t="shared" si="166"/>
        <v>0</v>
      </c>
      <c r="AZ71" s="139">
        <f t="shared" si="166"/>
        <v>0</v>
      </c>
      <c r="BA71" s="139">
        <f t="shared" si="166"/>
        <v>0</v>
      </c>
      <c r="BB71" s="139">
        <f t="shared" si="166"/>
        <v>0</v>
      </c>
      <c r="BC71" s="139">
        <f t="shared" si="166"/>
        <v>0</v>
      </c>
      <c r="BD71" s="139">
        <f t="shared" si="167"/>
        <v>0</v>
      </c>
      <c r="BE71" s="139">
        <f t="shared" si="167"/>
        <v>0</v>
      </c>
      <c r="BF71" s="139">
        <f t="shared" si="167"/>
        <v>0</v>
      </c>
      <c r="BG71" s="139">
        <f t="shared" si="167"/>
        <v>0</v>
      </c>
      <c r="BH71" s="139">
        <f t="shared" si="167"/>
        <v>0</v>
      </c>
      <c r="BI71" s="139">
        <f t="shared" si="167"/>
        <v>0</v>
      </c>
      <c r="BJ71" s="139">
        <f t="shared" si="167"/>
        <v>0</v>
      </c>
      <c r="BK71" s="139">
        <f t="shared" si="167"/>
        <v>0</v>
      </c>
      <c r="BL71" s="139">
        <f t="shared" si="167"/>
        <v>0</v>
      </c>
      <c r="BM71" s="139">
        <f t="shared" si="167"/>
        <v>0</v>
      </c>
      <c r="BO71" s="139">
        <f t="shared" ca="1" si="168"/>
        <v>0</v>
      </c>
      <c r="BP71" s="139">
        <f t="shared" ca="1" si="168"/>
        <v>0</v>
      </c>
      <c r="BQ71" s="139">
        <f t="shared" ca="1" si="168"/>
        <v>0</v>
      </c>
      <c r="BR71" s="139">
        <f t="shared" ca="1" si="168"/>
        <v>0</v>
      </c>
      <c r="BS71" s="139">
        <f t="shared" ca="1" si="168"/>
        <v>0</v>
      </c>
      <c r="BT71" s="139">
        <f t="shared" ca="1" si="168"/>
        <v>13</v>
      </c>
      <c r="BU71" s="139">
        <f t="shared" ca="1" si="168"/>
        <v>0</v>
      </c>
      <c r="BV71" s="139">
        <f t="shared" ca="1" si="168"/>
        <v>0</v>
      </c>
      <c r="BW71" s="139">
        <f t="shared" ca="1" si="168"/>
        <v>0</v>
      </c>
      <c r="BX71" s="139">
        <f t="shared" ca="1" si="168"/>
        <v>0</v>
      </c>
      <c r="BY71" s="139">
        <f t="shared" ca="1" si="169"/>
        <v>13</v>
      </c>
      <c r="BZ71" s="139">
        <f t="shared" ca="1" si="169"/>
        <v>0</v>
      </c>
      <c r="CA71" s="139">
        <f t="shared" ca="1" si="169"/>
        <v>0</v>
      </c>
      <c r="CB71" s="139">
        <f t="shared" ca="1" si="169"/>
        <v>0</v>
      </c>
      <c r="CC71" s="139">
        <f t="shared" ca="1" si="169"/>
        <v>0</v>
      </c>
      <c r="CD71" s="139">
        <f t="shared" ca="1" si="169"/>
        <v>13</v>
      </c>
      <c r="CE71" s="139">
        <f t="shared" ca="1" si="169"/>
        <v>0</v>
      </c>
      <c r="CF71" s="139">
        <f t="shared" ca="1" si="169"/>
        <v>0</v>
      </c>
      <c r="CG71" s="139">
        <f t="shared" ca="1" si="169"/>
        <v>0</v>
      </c>
      <c r="CH71" s="139">
        <f t="shared" ca="1" si="169"/>
        <v>0</v>
      </c>
      <c r="CI71" s="139">
        <f t="shared" ca="1" si="170"/>
        <v>13</v>
      </c>
      <c r="CJ71" s="139">
        <f t="shared" ca="1" si="170"/>
        <v>0</v>
      </c>
      <c r="CK71" s="139">
        <f t="shared" ca="1" si="170"/>
        <v>0</v>
      </c>
      <c r="CL71" s="139">
        <f t="shared" ca="1" si="170"/>
        <v>0</v>
      </c>
      <c r="CM71" s="139">
        <f t="shared" ca="1" si="170"/>
        <v>0</v>
      </c>
      <c r="CN71" s="139">
        <f t="shared" ca="1" si="170"/>
        <v>13</v>
      </c>
      <c r="CO71" s="139">
        <f t="shared" ca="1" si="170"/>
        <v>0</v>
      </c>
      <c r="CP71" s="139">
        <f t="shared" ca="1" si="170"/>
        <v>0</v>
      </c>
      <c r="CQ71" s="139">
        <f t="shared" ca="1" si="170"/>
        <v>0</v>
      </c>
      <c r="CR71" s="139">
        <f t="shared" ca="1" si="170"/>
        <v>0</v>
      </c>
    </row>
    <row r="72" spans="2:96" ht="15" customHeight="1" x14ac:dyDescent="0.3">
      <c r="B72" s="98" t="s">
        <v>149</v>
      </c>
      <c r="C72" s="112" t="s">
        <v>154</v>
      </c>
      <c r="D72" s="113"/>
      <c r="E72" s="108"/>
      <c r="F72" s="109"/>
      <c r="G72" s="109"/>
      <c r="H72" s="109"/>
      <c r="I72" s="109"/>
      <c r="J72" s="109"/>
      <c r="K72" s="109"/>
      <c r="L72" s="109"/>
      <c r="M72" s="109"/>
      <c r="N72" s="109"/>
      <c r="O72" s="109"/>
      <c r="P72" s="109"/>
      <c r="Q72" s="109"/>
      <c r="R72" s="109"/>
      <c r="S72" s="109"/>
      <c r="T72" s="109"/>
      <c r="U72" s="109"/>
      <c r="V72" s="109"/>
      <c r="W72" s="109"/>
      <c r="X72" s="109"/>
      <c r="Y72" s="109"/>
      <c r="Z72" s="109"/>
      <c r="AA72" s="109"/>
      <c r="AB72" s="109"/>
      <c r="AC72" s="109"/>
      <c r="AD72" s="109"/>
      <c r="AE72" s="109"/>
      <c r="AF72" s="109"/>
      <c r="AG72" s="109"/>
      <c r="AH72" s="110"/>
      <c r="AJ72" s="137"/>
      <c r="AK72" s="138"/>
      <c r="AL72" s="138"/>
      <c r="AM72" s="138"/>
      <c r="AN72" s="138"/>
      <c r="AO72" s="138"/>
      <c r="AP72" s="138"/>
      <c r="AQ72" s="138"/>
      <c r="AR72" s="138"/>
      <c r="AS72" s="138"/>
      <c r="AT72" s="138"/>
      <c r="AU72" s="138"/>
      <c r="AV72" s="138"/>
      <c r="AW72" s="138"/>
      <c r="AX72" s="138"/>
      <c r="AY72" s="138"/>
      <c r="AZ72" s="138"/>
      <c r="BA72" s="138"/>
      <c r="BB72" s="138"/>
      <c r="BC72" s="138"/>
      <c r="BD72" s="138"/>
      <c r="BE72" s="138"/>
      <c r="BF72" s="138"/>
      <c r="BG72" s="138"/>
      <c r="BH72" s="138"/>
      <c r="BI72" s="138"/>
      <c r="BJ72" s="138"/>
      <c r="BK72" s="138"/>
      <c r="BL72" s="138"/>
      <c r="BM72" s="111"/>
      <c r="BO72" s="137"/>
      <c r="BP72" s="138"/>
      <c r="BQ72" s="138"/>
      <c r="BR72" s="138"/>
      <c r="BS72" s="138"/>
      <c r="BT72" s="138"/>
      <c r="BU72" s="138"/>
      <c r="BV72" s="138"/>
      <c r="BW72" s="138"/>
      <c r="BX72" s="138"/>
      <c r="BY72" s="138"/>
      <c r="BZ72" s="138"/>
      <c r="CA72" s="138"/>
      <c r="CB72" s="138"/>
      <c r="CC72" s="138"/>
      <c r="CD72" s="138"/>
      <c r="CE72" s="138"/>
      <c r="CF72" s="138"/>
      <c r="CG72" s="138"/>
      <c r="CH72" s="138"/>
      <c r="CI72" s="138"/>
      <c r="CJ72" s="138"/>
      <c r="CK72" s="138"/>
      <c r="CL72" s="138"/>
      <c r="CM72" s="138"/>
      <c r="CN72" s="138"/>
      <c r="CO72" s="138"/>
      <c r="CP72" s="138"/>
      <c r="CQ72" s="138"/>
      <c r="CR72" s="111"/>
    </row>
    <row r="73" spans="2:96" ht="15" customHeight="1" x14ac:dyDescent="0.3">
      <c r="B73" s="2" t="s">
        <v>150</v>
      </c>
      <c r="C73" s="49" t="s">
        <v>155</v>
      </c>
      <c r="D73" s="6">
        <v>10</v>
      </c>
      <c r="E73" s="4">
        <v>0</v>
      </c>
      <c r="F73" s="200">
        <v>0</v>
      </c>
      <c r="G73" s="4">
        <v>484</v>
      </c>
      <c r="H73" s="4">
        <f t="shared" ref="H73:AH73" si="174">G73</f>
        <v>484</v>
      </c>
      <c r="I73" s="4">
        <f t="shared" si="174"/>
        <v>484</v>
      </c>
      <c r="J73" s="4">
        <f t="shared" si="174"/>
        <v>484</v>
      </c>
      <c r="K73" s="4">
        <f t="shared" si="174"/>
        <v>484</v>
      </c>
      <c r="L73" s="4">
        <f t="shared" si="174"/>
        <v>484</v>
      </c>
      <c r="M73" s="4">
        <f t="shared" si="174"/>
        <v>484</v>
      </c>
      <c r="N73" s="4">
        <f t="shared" si="174"/>
        <v>484</v>
      </c>
      <c r="O73" s="4">
        <f t="shared" si="174"/>
        <v>484</v>
      </c>
      <c r="P73" s="4">
        <f t="shared" si="174"/>
        <v>484</v>
      </c>
      <c r="Q73" s="4">
        <f t="shared" si="174"/>
        <v>484</v>
      </c>
      <c r="R73" s="4">
        <f t="shared" si="174"/>
        <v>484</v>
      </c>
      <c r="S73" s="4">
        <f t="shared" si="174"/>
        <v>484</v>
      </c>
      <c r="T73" s="4">
        <f t="shared" si="174"/>
        <v>484</v>
      </c>
      <c r="U73" s="4">
        <f t="shared" si="174"/>
        <v>484</v>
      </c>
      <c r="V73" s="4">
        <f t="shared" si="174"/>
        <v>484</v>
      </c>
      <c r="W73" s="4">
        <f t="shared" si="174"/>
        <v>484</v>
      </c>
      <c r="X73" s="4">
        <f t="shared" si="174"/>
        <v>484</v>
      </c>
      <c r="Y73" s="4">
        <f t="shared" si="174"/>
        <v>484</v>
      </c>
      <c r="Z73" s="4">
        <f t="shared" si="174"/>
        <v>484</v>
      </c>
      <c r="AA73" s="4">
        <f t="shared" si="174"/>
        <v>484</v>
      </c>
      <c r="AB73" s="4">
        <f t="shared" si="174"/>
        <v>484</v>
      </c>
      <c r="AC73" s="4">
        <f t="shared" si="174"/>
        <v>484</v>
      </c>
      <c r="AD73" s="4">
        <f t="shared" si="174"/>
        <v>484</v>
      </c>
      <c r="AE73" s="4">
        <f t="shared" si="174"/>
        <v>484</v>
      </c>
      <c r="AF73" s="4">
        <f t="shared" si="174"/>
        <v>484</v>
      </c>
      <c r="AG73" s="4">
        <f t="shared" si="174"/>
        <v>484</v>
      </c>
      <c r="AH73" s="4">
        <f t="shared" si="174"/>
        <v>484</v>
      </c>
      <c r="AJ73" s="139">
        <f t="shared" si="2"/>
        <v>0</v>
      </c>
      <c r="AK73" s="139">
        <f t="shared" ref="AK73:BM73" si="175">IF(F73&gt;E73,F73-E73,0)</f>
        <v>0</v>
      </c>
      <c r="AL73" s="139">
        <f t="shared" si="175"/>
        <v>484</v>
      </c>
      <c r="AM73" s="139">
        <f t="shared" si="175"/>
        <v>0</v>
      </c>
      <c r="AN73" s="139">
        <f t="shared" si="175"/>
        <v>0</v>
      </c>
      <c r="AO73" s="139">
        <f t="shared" si="175"/>
        <v>0</v>
      </c>
      <c r="AP73" s="139">
        <f t="shared" si="175"/>
        <v>0</v>
      </c>
      <c r="AQ73" s="139">
        <f t="shared" si="175"/>
        <v>0</v>
      </c>
      <c r="AR73" s="139">
        <f t="shared" si="175"/>
        <v>0</v>
      </c>
      <c r="AS73" s="139">
        <f t="shared" si="175"/>
        <v>0</v>
      </c>
      <c r="AT73" s="139">
        <f t="shared" si="175"/>
        <v>0</v>
      </c>
      <c r="AU73" s="139">
        <f t="shared" si="175"/>
        <v>0</v>
      </c>
      <c r="AV73" s="139">
        <f t="shared" si="175"/>
        <v>0</v>
      </c>
      <c r="AW73" s="139">
        <f t="shared" si="175"/>
        <v>0</v>
      </c>
      <c r="AX73" s="139">
        <f t="shared" si="175"/>
        <v>0</v>
      </c>
      <c r="AY73" s="139">
        <f t="shared" si="175"/>
        <v>0</v>
      </c>
      <c r="AZ73" s="139">
        <f t="shared" si="175"/>
        <v>0</v>
      </c>
      <c r="BA73" s="139">
        <f t="shared" si="175"/>
        <v>0</v>
      </c>
      <c r="BB73" s="139">
        <f t="shared" si="175"/>
        <v>0</v>
      </c>
      <c r="BC73" s="139">
        <f t="shared" si="175"/>
        <v>0</v>
      </c>
      <c r="BD73" s="139">
        <f t="shared" si="175"/>
        <v>0</v>
      </c>
      <c r="BE73" s="139">
        <f t="shared" si="175"/>
        <v>0</v>
      </c>
      <c r="BF73" s="139">
        <f t="shared" si="175"/>
        <v>0</v>
      </c>
      <c r="BG73" s="139">
        <f t="shared" si="175"/>
        <v>0</v>
      </c>
      <c r="BH73" s="139">
        <f t="shared" si="175"/>
        <v>0</v>
      </c>
      <c r="BI73" s="139">
        <f t="shared" si="175"/>
        <v>0</v>
      </c>
      <c r="BJ73" s="139">
        <f t="shared" si="175"/>
        <v>0</v>
      </c>
      <c r="BK73" s="139">
        <f t="shared" si="175"/>
        <v>0</v>
      </c>
      <c r="BL73" s="139">
        <f t="shared" si="175"/>
        <v>0</v>
      </c>
      <c r="BM73" s="139">
        <f t="shared" si="175"/>
        <v>0</v>
      </c>
      <c r="BO73" s="139">
        <f t="shared" ref="BO73:CR73" ca="1" si="176">IF(E73-SUM(OFFSET(AJ73,,-$D73+1,,$D73))-IF($D73&gt;1,SUM(OFFSET(BO73,,-$D73+1,,$D73-1)),0)&gt;0,E73-SUM(OFFSET(AJ73,,-$D73+1,,$D73))-IF($D73&gt;1,SUM(OFFSET(BO73,,-$D73+1,,$D73-1)),0),0)</f>
        <v>0</v>
      </c>
      <c r="BP73" s="139">
        <f t="shared" ca="1" si="176"/>
        <v>0</v>
      </c>
      <c r="BQ73" s="139">
        <f t="shared" ca="1" si="176"/>
        <v>0</v>
      </c>
      <c r="BR73" s="139">
        <f t="shared" ca="1" si="176"/>
        <v>0</v>
      </c>
      <c r="BS73" s="139">
        <f t="shared" ca="1" si="176"/>
        <v>0</v>
      </c>
      <c r="BT73" s="139">
        <f t="shared" ca="1" si="176"/>
        <v>0</v>
      </c>
      <c r="BU73" s="139">
        <f t="shared" ca="1" si="176"/>
        <v>0</v>
      </c>
      <c r="BV73" s="139">
        <f t="shared" ca="1" si="176"/>
        <v>0</v>
      </c>
      <c r="BW73" s="139">
        <f t="shared" ca="1" si="176"/>
        <v>0</v>
      </c>
      <c r="BX73" s="139">
        <f t="shared" ca="1" si="176"/>
        <v>0</v>
      </c>
      <c r="BY73" s="139">
        <f t="shared" ca="1" si="176"/>
        <v>0</v>
      </c>
      <c r="BZ73" s="139">
        <f t="shared" ca="1" si="176"/>
        <v>0</v>
      </c>
      <c r="CA73" s="139">
        <f t="shared" ca="1" si="176"/>
        <v>484</v>
      </c>
      <c r="CB73" s="139">
        <f t="shared" ca="1" si="176"/>
        <v>0</v>
      </c>
      <c r="CC73" s="139">
        <f t="shared" ca="1" si="176"/>
        <v>0</v>
      </c>
      <c r="CD73" s="139">
        <f t="shared" ca="1" si="176"/>
        <v>0</v>
      </c>
      <c r="CE73" s="139">
        <f t="shared" ca="1" si="176"/>
        <v>0</v>
      </c>
      <c r="CF73" s="139">
        <f t="shared" ca="1" si="176"/>
        <v>0</v>
      </c>
      <c r="CG73" s="139">
        <f t="shared" ca="1" si="176"/>
        <v>0</v>
      </c>
      <c r="CH73" s="139">
        <f t="shared" ca="1" si="176"/>
        <v>0</v>
      </c>
      <c r="CI73" s="139">
        <f t="shared" ca="1" si="176"/>
        <v>0</v>
      </c>
      <c r="CJ73" s="139">
        <f t="shared" ca="1" si="176"/>
        <v>0</v>
      </c>
      <c r="CK73" s="139">
        <f t="shared" ca="1" si="176"/>
        <v>484</v>
      </c>
      <c r="CL73" s="139">
        <f t="shared" ca="1" si="176"/>
        <v>0</v>
      </c>
      <c r="CM73" s="139">
        <f t="shared" ca="1" si="176"/>
        <v>0</v>
      </c>
      <c r="CN73" s="139">
        <f t="shared" ca="1" si="176"/>
        <v>0</v>
      </c>
      <c r="CO73" s="139">
        <f t="shared" ca="1" si="176"/>
        <v>0</v>
      </c>
      <c r="CP73" s="139">
        <f t="shared" ca="1" si="176"/>
        <v>0</v>
      </c>
      <c r="CQ73" s="139">
        <f t="shared" ca="1" si="176"/>
        <v>0</v>
      </c>
      <c r="CR73" s="139">
        <f t="shared" ca="1" si="176"/>
        <v>0</v>
      </c>
    </row>
    <row r="74" spans="2:96" ht="15" customHeight="1" x14ac:dyDescent="0.3">
      <c r="B74" s="98" t="s">
        <v>152</v>
      </c>
      <c r="C74" s="112" t="s">
        <v>158</v>
      </c>
      <c r="D74" s="113"/>
      <c r="E74" s="108"/>
      <c r="F74" s="109"/>
      <c r="G74" s="109"/>
      <c r="H74" s="109"/>
      <c r="I74" s="109"/>
      <c r="J74" s="109"/>
      <c r="K74" s="109"/>
      <c r="L74" s="109"/>
      <c r="M74" s="109"/>
      <c r="N74" s="109"/>
      <c r="O74" s="109"/>
      <c r="P74" s="109"/>
      <c r="Q74" s="109"/>
      <c r="R74" s="109"/>
      <c r="S74" s="110"/>
      <c r="T74" s="108"/>
      <c r="U74" s="109"/>
      <c r="V74" s="109"/>
      <c r="W74" s="109"/>
      <c r="X74" s="111"/>
      <c r="Y74" s="109"/>
      <c r="Z74" s="109"/>
      <c r="AA74" s="109"/>
      <c r="AB74" s="109"/>
      <c r="AC74" s="109"/>
      <c r="AD74" s="109"/>
      <c r="AE74" s="109"/>
      <c r="AF74" s="109"/>
      <c r="AG74" s="109"/>
      <c r="AH74" s="110"/>
      <c r="AJ74" s="137"/>
      <c r="AK74" s="138"/>
      <c r="AL74" s="138"/>
      <c r="AM74" s="138"/>
      <c r="AN74" s="138"/>
      <c r="AO74" s="138"/>
      <c r="AP74" s="138"/>
      <c r="AQ74" s="138"/>
      <c r="AR74" s="138"/>
      <c r="AS74" s="138"/>
      <c r="AT74" s="138"/>
      <c r="AU74" s="138"/>
      <c r="AV74" s="138"/>
      <c r="AW74" s="138"/>
      <c r="AX74" s="138"/>
      <c r="AY74" s="138"/>
      <c r="AZ74" s="138"/>
      <c r="BA74" s="138"/>
      <c r="BB74" s="138"/>
      <c r="BC74" s="138"/>
      <c r="BD74" s="138"/>
      <c r="BE74" s="138"/>
      <c r="BF74" s="138"/>
      <c r="BG74" s="138"/>
      <c r="BH74" s="138"/>
      <c r="BI74" s="138"/>
      <c r="BJ74" s="138"/>
      <c r="BK74" s="138"/>
      <c r="BL74" s="138"/>
      <c r="BM74" s="111"/>
      <c r="BO74" s="137"/>
      <c r="BP74" s="138"/>
      <c r="BQ74" s="138"/>
      <c r="BR74" s="138"/>
      <c r="BS74" s="138"/>
      <c r="BT74" s="138"/>
      <c r="BU74" s="138"/>
      <c r="BV74" s="138"/>
      <c r="BW74" s="138"/>
      <c r="BX74" s="138"/>
      <c r="BY74" s="138"/>
      <c r="BZ74" s="138"/>
      <c r="CA74" s="138"/>
      <c r="CB74" s="138"/>
      <c r="CC74" s="138"/>
      <c r="CD74" s="138"/>
      <c r="CE74" s="138"/>
      <c r="CF74" s="138"/>
      <c r="CG74" s="138"/>
      <c r="CH74" s="138"/>
      <c r="CI74" s="138"/>
      <c r="CJ74" s="138"/>
      <c r="CK74" s="138"/>
      <c r="CL74" s="138"/>
      <c r="CM74" s="138"/>
      <c r="CN74" s="138"/>
      <c r="CO74" s="138"/>
      <c r="CP74" s="138"/>
      <c r="CQ74" s="138"/>
      <c r="CR74" s="111"/>
    </row>
    <row r="75" spans="2:96" ht="15" customHeight="1" x14ac:dyDescent="0.3">
      <c r="B75" s="2" t="s">
        <v>153</v>
      </c>
      <c r="C75" s="49" t="s">
        <v>159</v>
      </c>
      <c r="D75" s="6">
        <v>30</v>
      </c>
      <c r="E75" s="4">
        <v>12</v>
      </c>
      <c r="F75" s="4">
        <v>12</v>
      </c>
      <c r="G75" s="4">
        <f t="shared" ref="G75:AH75" si="177">F75</f>
        <v>12</v>
      </c>
      <c r="H75" s="4">
        <f t="shared" si="177"/>
        <v>12</v>
      </c>
      <c r="I75" s="4">
        <f t="shared" si="177"/>
        <v>12</v>
      </c>
      <c r="J75" s="4">
        <f t="shared" si="177"/>
        <v>12</v>
      </c>
      <c r="K75" s="4">
        <f t="shared" si="177"/>
        <v>12</v>
      </c>
      <c r="L75" s="4">
        <f t="shared" si="177"/>
        <v>12</v>
      </c>
      <c r="M75" s="4">
        <f t="shared" si="177"/>
        <v>12</v>
      </c>
      <c r="N75" s="4">
        <f t="shared" si="177"/>
        <v>12</v>
      </c>
      <c r="O75" s="4">
        <f t="shared" si="177"/>
        <v>12</v>
      </c>
      <c r="P75" s="4">
        <f t="shared" si="177"/>
        <v>12</v>
      </c>
      <c r="Q75" s="4">
        <f t="shared" si="177"/>
        <v>12</v>
      </c>
      <c r="R75" s="4">
        <f t="shared" si="177"/>
        <v>12</v>
      </c>
      <c r="S75" s="4">
        <f t="shared" si="177"/>
        <v>12</v>
      </c>
      <c r="T75" s="4">
        <f t="shared" si="177"/>
        <v>12</v>
      </c>
      <c r="U75" s="4">
        <f t="shared" si="177"/>
        <v>12</v>
      </c>
      <c r="V75" s="4">
        <f t="shared" si="177"/>
        <v>12</v>
      </c>
      <c r="W75" s="4">
        <f t="shared" si="177"/>
        <v>12</v>
      </c>
      <c r="X75" s="4">
        <f t="shared" si="177"/>
        <v>12</v>
      </c>
      <c r="Y75" s="4">
        <f t="shared" si="177"/>
        <v>12</v>
      </c>
      <c r="Z75" s="4">
        <f t="shared" si="177"/>
        <v>12</v>
      </c>
      <c r="AA75" s="4">
        <f t="shared" si="177"/>
        <v>12</v>
      </c>
      <c r="AB75" s="4">
        <f t="shared" si="177"/>
        <v>12</v>
      </c>
      <c r="AC75" s="4">
        <f t="shared" si="177"/>
        <v>12</v>
      </c>
      <c r="AD75" s="4">
        <f t="shared" si="177"/>
        <v>12</v>
      </c>
      <c r="AE75" s="4">
        <f t="shared" si="177"/>
        <v>12</v>
      </c>
      <c r="AF75" s="4">
        <f t="shared" si="177"/>
        <v>12</v>
      </c>
      <c r="AG75" s="4">
        <f t="shared" si="177"/>
        <v>12</v>
      </c>
      <c r="AH75" s="4">
        <f t="shared" si="177"/>
        <v>12</v>
      </c>
      <c r="AJ75" s="139">
        <f t="shared" si="2"/>
        <v>12</v>
      </c>
      <c r="AK75" s="139">
        <f t="shared" ref="AK75:BM75" si="178">IF(F75&gt;E75,F75-E75,0)</f>
        <v>0</v>
      </c>
      <c r="AL75" s="139">
        <f t="shared" si="178"/>
        <v>0</v>
      </c>
      <c r="AM75" s="139">
        <f t="shared" si="178"/>
        <v>0</v>
      </c>
      <c r="AN75" s="139">
        <f t="shared" si="178"/>
        <v>0</v>
      </c>
      <c r="AO75" s="139">
        <f t="shared" si="178"/>
        <v>0</v>
      </c>
      <c r="AP75" s="139">
        <f t="shared" si="178"/>
        <v>0</v>
      </c>
      <c r="AQ75" s="139">
        <f t="shared" si="178"/>
        <v>0</v>
      </c>
      <c r="AR75" s="139">
        <f t="shared" si="178"/>
        <v>0</v>
      </c>
      <c r="AS75" s="139">
        <f t="shared" si="178"/>
        <v>0</v>
      </c>
      <c r="AT75" s="139">
        <f t="shared" si="178"/>
        <v>0</v>
      </c>
      <c r="AU75" s="139">
        <f t="shared" si="178"/>
        <v>0</v>
      </c>
      <c r="AV75" s="139">
        <f t="shared" si="178"/>
        <v>0</v>
      </c>
      <c r="AW75" s="139">
        <f t="shared" si="178"/>
        <v>0</v>
      </c>
      <c r="AX75" s="139">
        <f t="shared" si="178"/>
        <v>0</v>
      </c>
      <c r="AY75" s="139">
        <f t="shared" si="178"/>
        <v>0</v>
      </c>
      <c r="AZ75" s="139">
        <f t="shared" si="178"/>
        <v>0</v>
      </c>
      <c r="BA75" s="139">
        <f t="shared" si="178"/>
        <v>0</v>
      </c>
      <c r="BB75" s="139">
        <f t="shared" si="178"/>
        <v>0</v>
      </c>
      <c r="BC75" s="139">
        <f t="shared" si="178"/>
        <v>0</v>
      </c>
      <c r="BD75" s="139">
        <f t="shared" si="178"/>
        <v>0</v>
      </c>
      <c r="BE75" s="139">
        <f t="shared" si="178"/>
        <v>0</v>
      </c>
      <c r="BF75" s="139">
        <f t="shared" si="178"/>
        <v>0</v>
      </c>
      <c r="BG75" s="139">
        <f t="shared" si="178"/>
        <v>0</v>
      </c>
      <c r="BH75" s="139">
        <f t="shared" si="178"/>
        <v>0</v>
      </c>
      <c r="BI75" s="139">
        <f t="shared" si="178"/>
        <v>0</v>
      </c>
      <c r="BJ75" s="139">
        <f t="shared" si="178"/>
        <v>0</v>
      </c>
      <c r="BK75" s="139">
        <f t="shared" si="178"/>
        <v>0</v>
      </c>
      <c r="BL75" s="139">
        <f t="shared" si="178"/>
        <v>0</v>
      </c>
      <c r="BM75" s="139">
        <f t="shared" si="178"/>
        <v>0</v>
      </c>
      <c r="BO75" s="139">
        <f t="shared" ref="BO75:CR75" ca="1" si="179">IF(E75-SUM(OFFSET(AJ75,,-$D75+1,,$D75))-IF($D75&gt;1,SUM(OFFSET(BO75,,-$D75+1,,$D75-1)),0)&gt;0,E75-SUM(OFFSET(AJ75,,-$D75+1,,$D75))-IF($D75&gt;1,SUM(OFFSET(BO75,,-$D75+1,,$D75-1)),0),0)</f>
        <v>0</v>
      </c>
      <c r="BP75" s="139">
        <f t="shared" ca="1" si="179"/>
        <v>0</v>
      </c>
      <c r="BQ75" s="139">
        <f t="shared" ca="1" si="179"/>
        <v>0</v>
      </c>
      <c r="BR75" s="139">
        <f t="shared" ca="1" si="179"/>
        <v>0</v>
      </c>
      <c r="BS75" s="139">
        <f t="shared" ca="1" si="179"/>
        <v>0</v>
      </c>
      <c r="BT75" s="139">
        <f t="shared" ca="1" si="179"/>
        <v>0</v>
      </c>
      <c r="BU75" s="139">
        <f t="shared" ca="1" si="179"/>
        <v>0</v>
      </c>
      <c r="BV75" s="139">
        <f t="shared" ca="1" si="179"/>
        <v>0</v>
      </c>
      <c r="BW75" s="139">
        <f t="shared" ca="1" si="179"/>
        <v>0</v>
      </c>
      <c r="BX75" s="139">
        <f t="shared" ca="1" si="179"/>
        <v>0</v>
      </c>
      <c r="BY75" s="139">
        <f t="shared" ca="1" si="179"/>
        <v>0</v>
      </c>
      <c r="BZ75" s="139">
        <f t="shared" ca="1" si="179"/>
        <v>0</v>
      </c>
      <c r="CA75" s="139">
        <f t="shared" ca="1" si="179"/>
        <v>0</v>
      </c>
      <c r="CB75" s="139">
        <f t="shared" ca="1" si="179"/>
        <v>0</v>
      </c>
      <c r="CC75" s="139">
        <f t="shared" ca="1" si="179"/>
        <v>0</v>
      </c>
      <c r="CD75" s="139">
        <f t="shared" ca="1" si="179"/>
        <v>0</v>
      </c>
      <c r="CE75" s="139">
        <f t="shared" ca="1" si="179"/>
        <v>0</v>
      </c>
      <c r="CF75" s="139">
        <f t="shared" ca="1" si="179"/>
        <v>0</v>
      </c>
      <c r="CG75" s="139">
        <f t="shared" ca="1" si="179"/>
        <v>0</v>
      </c>
      <c r="CH75" s="139">
        <f t="shared" ca="1" si="179"/>
        <v>0</v>
      </c>
      <c r="CI75" s="139">
        <f t="shared" ca="1" si="179"/>
        <v>0</v>
      </c>
      <c r="CJ75" s="139">
        <f t="shared" ca="1" si="179"/>
        <v>0</v>
      </c>
      <c r="CK75" s="139">
        <f t="shared" ca="1" si="179"/>
        <v>0</v>
      </c>
      <c r="CL75" s="139">
        <f t="shared" ca="1" si="179"/>
        <v>0</v>
      </c>
      <c r="CM75" s="139">
        <f t="shared" ca="1" si="179"/>
        <v>0</v>
      </c>
      <c r="CN75" s="139">
        <f t="shared" ca="1" si="179"/>
        <v>0</v>
      </c>
      <c r="CO75" s="139">
        <f t="shared" ca="1" si="179"/>
        <v>0</v>
      </c>
      <c r="CP75" s="139">
        <f t="shared" ca="1" si="179"/>
        <v>0</v>
      </c>
      <c r="CQ75" s="139">
        <f t="shared" ca="1" si="179"/>
        <v>0</v>
      </c>
      <c r="CR75" s="139">
        <f t="shared" ca="1" si="179"/>
        <v>0</v>
      </c>
    </row>
    <row r="76" spans="2:96" ht="15" customHeight="1" x14ac:dyDescent="0.3">
      <c r="B76" s="98" t="s">
        <v>156</v>
      </c>
      <c r="C76" s="112" t="s">
        <v>171</v>
      </c>
      <c r="D76" s="113"/>
      <c r="E76" s="108"/>
      <c r="F76" s="109"/>
      <c r="G76" s="109"/>
      <c r="H76" s="109"/>
      <c r="I76" s="109"/>
      <c r="J76" s="109"/>
      <c r="K76" s="109"/>
      <c r="L76" s="109"/>
      <c r="M76" s="109"/>
      <c r="N76" s="109"/>
      <c r="O76" s="109"/>
      <c r="P76" s="109"/>
      <c r="Q76" s="109"/>
      <c r="R76" s="109"/>
      <c r="S76" s="110"/>
      <c r="T76" s="108"/>
      <c r="U76" s="109"/>
      <c r="V76" s="109"/>
      <c r="W76" s="109"/>
      <c r="X76" s="111"/>
      <c r="Y76" s="109"/>
      <c r="Z76" s="109"/>
      <c r="AA76" s="109"/>
      <c r="AB76" s="109"/>
      <c r="AC76" s="109"/>
      <c r="AD76" s="109"/>
      <c r="AE76" s="109"/>
      <c r="AF76" s="109"/>
      <c r="AG76" s="109"/>
      <c r="AH76" s="110"/>
      <c r="AJ76" s="137"/>
      <c r="AK76" s="138"/>
      <c r="AL76" s="138"/>
      <c r="AM76" s="138"/>
      <c r="AN76" s="138"/>
      <c r="AO76" s="138"/>
      <c r="AP76" s="138"/>
      <c r="AQ76" s="138"/>
      <c r="AR76" s="138"/>
      <c r="AS76" s="138"/>
      <c r="AT76" s="138"/>
      <c r="AU76" s="138"/>
      <c r="AV76" s="138"/>
      <c r="AW76" s="138"/>
      <c r="AX76" s="138"/>
      <c r="AY76" s="138"/>
      <c r="AZ76" s="138"/>
      <c r="BA76" s="138"/>
      <c r="BB76" s="138"/>
      <c r="BC76" s="138"/>
      <c r="BD76" s="138"/>
      <c r="BE76" s="138"/>
      <c r="BF76" s="138"/>
      <c r="BG76" s="138"/>
      <c r="BH76" s="138"/>
      <c r="BI76" s="138"/>
      <c r="BJ76" s="138"/>
      <c r="BK76" s="138"/>
      <c r="BL76" s="138"/>
      <c r="BM76" s="111"/>
      <c r="BO76" s="137"/>
      <c r="BP76" s="138"/>
      <c r="BQ76" s="138"/>
      <c r="BR76" s="138"/>
      <c r="BS76" s="138"/>
      <c r="BT76" s="138"/>
      <c r="BU76" s="138"/>
      <c r="BV76" s="138"/>
      <c r="BW76" s="138"/>
      <c r="BX76" s="138"/>
      <c r="BY76" s="138"/>
      <c r="BZ76" s="138"/>
      <c r="CA76" s="138"/>
      <c r="CB76" s="138"/>
      <c r="CC76" s="138"/>
      <c r="CD76" s="138"/>
      <c r="CE76" s="138"/>
      <c r="CF76" s="138"/>
      <c r="CG76" s="138"/>
      <c r="CH76" s="138"/>
      <c r="CI76" s="138"/>
      <c r="CJ76" s="138"/>
      <c r="CK76" s="138"/>
      <c r="CL76" s="138"/>
      <c r="CM76" s="138"/>
      <c r="CN76" s="138"/>
      <c r="CO76" s="138"/>
      <c r="CP76" s="138"/>
      <c r="CQ76" s="138"/>
      <c r="CR76" s="111"/>
    </row>
    <row r="77" spans="2:96" ht="15" customHeight="1" x14ac:dyDescent="0.3">
      <c r="B77" s="2" t="s">
        <v>157</v>
      </c>
      <c r="C77" s="49" t="s">
        <v>172</v>
      </c>
      <c r="D77" s="6">
        <v>30</v>
      </c>
      <c r="E77" s="4">
        <v>1</v>
      </c>
      <c r="F77" s="4">
        <v>1</v>
      </c>
      <c r="G77" s="4">
        <f t="shared" ref="G77" si="180">F77</f>
        <v>1</v>
      </c>
      <c r="H77" s="4">
        <f t="shared" ref="H77" si="181">G77</f>
        <v>1</v>
      </c>
      <c r="I77" s="4">
        <f t="shared" ref="I77" si="182">H77</f>
        <v>1</v>
      </c>
      <c r="J77" s="4">
        <f t="shared" ref="J77" si="183">I77</f>
        <v>1</v>
      </c>
      <c r="K77" s="4">
        <f t="shared" ref="K77" si="184">J77</f>
        <v>1</v>
      </c>
      <c r="L77" s="4">
        <f t="shared" ref="L77" si="185">K77</f>
        <v>1</v>
      </c>
      <c r="M77" s="4">
        <f t="shared" ref="M77" si="186">L77</f>
        <v>1</v>
      </c>
      <c r="N77" s="4">
        <f t="shared" ref="N77" si="187">M77</f>
        <v>1</v>
      </c>
      <c r="O77" s="4">
        <f t="shared" ref="O77" si="188">N77</f>
        <v>1</v>
      </c>
      <c r="P77" s="4">
        <f t="shared" ref="P77" si="189">O77</f>
        <v>1</v>
      </c>
      <c r="Q77" s="4">
        <f t="shared" ref="Q77" si="190">P77</f>
        <v>1</v>
      </c>
      <c r="R77" s="4">
        <f t="shared" ref="R77" si="191">Q77</f>
        <v>1</v>
      </c>
      <c r="S77" s="4">
        <f t="shared" ref="S77" si="192">R77</f>
        <v>1</v>
      </c>
      <c r="T77" s="4">
        <f t="shared" ref="T77" si="193">S77</f>
        <v>1</v>
      </c>
      <c r="U77" s="4">
        <f t="shared" ref="U77" si="194">T77</f>
        <v>1</v>
      </c>
      <c r="V77" s="4">
        <f t="shared" ref="V77" si="195">U77</f>
        <v>1</v>
      </c>
      <c r="W77" s="4">
        <f t="shared" ref="W77" si="196">V77</f>
        <v>1</v>
      </c>
      <c r="X77" s="4">
        <f t="shared" ref="X77" si="197">W77</f>
        <v>1</v>
      </c>
      <c r="Y77" s="4">
        <f t="shared" ref="Y77" si="198">X77</f>
        <v>1</v>
      </c>
      <c r="Z77" s="4">
        <f t="shared" ref="Z77" si="199">Y77</f>
        <v>1</v>
      </c>
      <c r="AA77" s="4">
        <f t="shared" ref="AA77" si="200">Z77</f>
        <v>1</v>
      </c>
      <c r="AB77" s="4">
        <f t="shared" ref="AB77" si="201">AA77</f>
        <v>1</v>
      </c>
      <c r="AC77" s="4">
        <f t="shared" ref="AC77" si="202">AB77</f>
        <v>1</v>
      </c>
      <c r="AD77" s="4">
        <f t="shared" ref="AD77" si="203">AC77</f>
        <v>1</v>
      </c>
      <c r="AE77" s="4">
        <f t="shared" ref="AE77" si="204">AD77</f>
        <v>1</v>
      </c>
      <c r="AF77" s="4">
        <f t="shared" ref="AF77" si="205">AE77</f>
        <v>1</v>
      </c>
      <c r="AG77" s="4">
        <f t="shared" ref="AG77" si="206">AF77</f>
        <v>1</v>
      </c>
      <c r="AH77" s="4">
        <f t="shared" ref="AH77" si="207">AG77</f>
        <v>1</v>
      </c>
      <c r="AJ77" s="139">
        <f t="shared" ref="AJ77" si="208">IF(E77&gt;0,E77-0,0)</f>
        <v>1</v>
      </c>
      <c r="AK77" s="139">
        <f t="shared" ref="AK77" si="209">IF(F77&gt;E77,F77-E77,0)</f>
        <v>0</v>
      </c>
      <c r="AL77" s="139">
        <f t="shared" ref="AL77" si="210">IF(G77&gt;F77,G77-F77,0)</f>
        <v>0</v>
      </c>
      <c r="AM77" s="139">
        <f t="shared" ref="AM77" si="211">IF(H77&gt;G77,H77-G77,0)</f>
        <v>0</v>
      </c>
      <c r="AN77" s="139">
        <f t="shared" ref="AN77" si="212">IF(I77&gt;H77,I77-H77,0)</f>
        <v>0</v>
      </c>
      <c r="AO77" s="139">
        <f t="shared" ref="AO77" si="213">IF(J77&gt;I77,J77-I77,0)</f>
        <v>0</v>
      </c>
      <c r="AP77" s="139">
        <f t="shared" ref="AP77" si="214">IF(K77&gt;J77,K77-J77,0)</f>
        <v>0</v>
      </c>
      <c r="AQ77" s="139">
        <f t="shared" ref="AQ77" si="215">IF(L77&gt;K77,L77-K77,0)</f>
        <v>0</v>
      </c>
      <c r="AR77" s="139">
        <f t="shared" ref="AR77" si="216">IF(M77&gt;L77,M77-L77,0)</f>
        <v>0</v>
      </c>
      <c r="AS77" s="139">
        <f t="shared" ref="AS77" si="217">IF(N77&gt;M77,N77-M77,0)</f>
        <v>0</v>
      </c>
      <c r="AT77" s="139">
        <f t="shared" ref="AT77" si="218">IF(O77&gt;N77,O77-N77,0)</f>
        <v>0</v>
      </c>
      <c r="AU77" s="139">
        <f t="shared" ref="AU77" si="219">IF(P77&gt;O77,P77-O77,0)</f>
        <v>0</v>
      </c>
      <c r="AV77" s="139">
        <f t="shared" ref="AV77" si="220">IF(Q77&gt;P77,Q77-P77,0)</f>
        <v>0</v>
      </c>
      <c r="AW77" s="139">
        <f t="shared" ref="AW77" si="221">IF(R77&gt;Q77,R77-Q77,0)</f>
        <v>0</v>
      </c>
      <c r="AX77" s="139">
        <f t="shared" ref="AX77" si="222">IF(S77&gt;R77,S77-R77,0)</f>
        <v>0</v>
      </c>
      <c r="AY77" s="139">
        <f t="shared" ref="AY77" si="223">IF(T77&gt;S77,T77-S77,0)</f>
        <v>0</v>
      </c>
      <c r="AZ77" s="139">
        <f t="shared" ref="AZ77" si="224">IF(U77&gt;T77,U77-T77,0)</f>
        <v>0</v>
      </c>
      <c r="BA77" s="139">
        <f t="shared" ref="BA77" si="225">IF(V77&gt;U77,V77-U77,0)</f>
        <v>0</v>
      </c>
      <c r="BB77" s="139">
        <f t="shared" ref="BB77" si="226">IF(W77&gt;V77,W77-V77,0)</f>
        <v>0</v>
      </c>
      <c r="BC77" s="139">
        <f t="shared" ref="BC77" si="227">IF(X77&gt;W77,X77-W77,0)</f>
        <v>0</v>
      </c>
      <c r="BD77" s="139">
        <f t="shared" ref="BD77" si="228">IF(Y77&gt;X77,Y77-X77,0)</f>
        <v>0</v>
      </c>
      <c r="BE77" s="139">
        <f t="shared" ref="BE77" si="229">IF(Z77&gt;Y77,Z77-Y77,0)</f>
        <v>0</v>
      </c>
      <c r="BF77" s="139">
        <f t="shared" ref="BF77" si="230">IF(AA77&gt;Z77,AA77-Z77,0)</f>
        <v>0</v>
      </c>
      <c r="BG77" s="139">
        <f t="shared" ref="BG77" si="231">IF(AB77&gt;AA77,AB77-AA77,0)</f>
        <v>0</v>
      </c>
      <c r="BH77" s="139">
        <f t="shared" ref="BH77" si="232">IF(AC77&gt;AB77,AC77-AB77,0)</f>
        <v>0</v>
      </c>
      <c r="BI77" s="139">
        <f t="shared" ref="BI77" si="233">IF(AD77&gt;AC77,AD77-AC77,0)</f>
        <v>0</v>
      </c>
      <c r="BJ77" s="139">
        <f t="shared" ref="BJ77" si="234">IF(AE77&gt;AD77,AE77-AD77,0)</f>
        <v>0</v>
      </c>
      <c r="BK77" s="139">
        <f t="shared" ref="BK77" si="235">IF(AF77&gt;AE77,AF77-AE77,0)</f>
        <v>0</v>
      </c>
      <c r="BL77" s="139">
        <f t="shared" ref="BL77" si="236">IF(AG77&gt;AF77,AG77-AF77,0)</f>
        <v>0</v>
      </c>
      <c r="BM77" s="139">
        <f t="shared" ref="BM77" si="237">IF(AH77&gt;AG77,AH77-AG77,0)</f>
        <v>0</v>
      </c>
      <c r="BO77" s="139">
        <f t="shared" ref="BO77" ca="1" si="238">IF(E77-SUM(OFFSET(AJ77,,-$D77+1,,$D77))-IF($D77&gt;1,SUM(OFFSET(BO77,,-$D77+1,,$D77-1)),0)&gt;0,E77-SUM(OFFSET(AJ77,,-$D77+1,,$D77))-IF($D77&gt;1,SUM(OFFSET(BO77,,-$D77+1,,$D77-1)),0),0)</f>
        <v>0</v>
      </c>
      <c r="BP77" s="139">
        <f t="shared" ref="BP77" ca="1" si="239">IF(F77-SUM(OFFSET(AK77,,-$D77+1,,$D77))-IF($D77&gt;1,SUM(OFFSET(BP77,,-$D77+1,,$D77-1)),0)&gt;0,F77-SUM(OFFSET(AK77,,-$D77+1,,$D77))-IF($D77&gt;1,SUM(OFFSET(BP77,,-$D77+1,,$D77-1)),0),0)</f>
        <v>0</v>
      </c>
      <c r="BQ77" s="139">
        <f t="shared" ref="BQ77" ca="1" si="240">IF(G77-SUM(OFFSET(AL77,,-$D77+1,,$D77))-IF($D77&gt;1,SUM(OFFSET(BQ77,,-$D77+1,,$D77-1)),0)&gt;0,G77-SUM(OFFSET(AL77,,-$D77+1,,$D77))-IF($D77&gt;1,SUM(OFFSET(BQ77,,-$D77+1,,$D77-1)),0),0)</f>
        <v>0</v>
      </c>
      <c r="BR77" s="139">
        <f t="shared" ref="BR77" ca="1" si="241">IF(H77-SUM(OFFSET(AM77,,-$D77+1,,$D77))-IF($D77&gt;1,SUM(OFFSET(BR77,,-$D77+1,,$D77-1)),0)&gt;0,H77-SUM(OFFSET(AM77,,-$D77+1,,$D77))-IF($D77&gt;1,SUM(OFFSET(BR77,,-$D77+1,,$D77-1)),0),0)</f>
        <v>0</v>
      </c>
      <c r="BS77" s="139">
        <f t="shared" ref="BS77" ca="1" si="242">IF(I77-SUM(OFFSET(AN77,,-$D77+1,,$D77))-IF($D77&gt;1,SUM(OFFSET(BS77,,-$D77+1,,$D77-1)),0)&gt;0,I77-SUM(OFFSET(AN77,,-$D77+1,,$D77))-IF($D77&gt;1,SUM(OFFSET(BS77,,-$D77+1,,$D77-1)),0),0)</f>
        <v>0</v>
      </c>
      <c r="BT77" s="139">
        <f t="shared" ref="BT77" ca="1" si="243">IF(J77-SUM(OFFSET(AO77,,-$D77+1,,$D77))-IF($D77&gt;1,SUM(OFFSET(BT77,,-$D77+1,,$D77-1)),0)&gt;0,J77-SUM(OFFSET(AO77,,-$D77+1,,$D77))-IF($D77&gt;1,SUM(OFFSET(BT77,,-$D77+1,,$D77-1)),0),0)</f>
        <v>0</v>
      </c>
      <c r="BU77" s="139">
        <f t="shared" ref="BU77" ca="1" si="244">IF(K77-SUM(OFFSET(AP77,,-$D77+1,,$D77))-IF($D77&gt;1,SUM(OFFSET(BU77,,-$D77+1,,$D77-1)),0)&gt;0,K77-SUM(OFFSET(AP77,,-$D77+1,,$D77))-IF($D77&gt;1,SUM(OFFSET(BU77,,-$D77+1,,$D77-1)),0),0)</f>
        <v>0</v>
      </c>
      <c r="BV77" s="139">
        <f t="shared" ref="BV77" ca="1" si="245">IF(L77-SUM(OFFSET(AQ77,,-$D77+1,,$D77))-IF($D77&gt;1,SUM(OFFSET(BV77,,-$D77+1,,$D77-1)),0)&gt;0,L77-SUM(OFFSET(AQ77,,-$D77+1,,$D77))-IF($D77&gt;1,SUM(OFFSET(BV77,,-$D77+1,,$D77-1)),0),0)</f>
        <v>0</v>
      </c>
      <c r="BW77" s="139">
        <f t="shared" ref="BW77" ca="1" si="246">IF(M77-SUM(OFFSET(AR77,,-$D77+1,,$D77))-IF($D77&gt;1,SUM(OFFSET(BW77,,-$D77+1,,$D77-1)),0)&gt;0,M77-SUM(OFFSET(AR77,,-$D77+1,,$D77))-IF($D77&gt;1,SUM(OFFSET(BW77,,-$D77+1,,$D77-1)),0),0)</f>
        <v>0</v>
      </c>
      <c r="BX77" s="139">
        <f t="shared" ref="BX77" ca="1" si="247">IF(N77-SUM(OFFSET(AS77,,-$D77+1,,$D77))-IF($D77&gt;1,SUM(OFFSET(BX77,,-$D77+1,,$D77-1)),0)&gt;0,N77-SUM(OFFSET(AS77,,-$D77+1,,$D77))-IF($D77&gt;1,SUM(OFFSET(BX77,,-$D77+1,,$D77-1)),0),0)</f>
        <v>0</v>
      </c>
      <c r="BY77" s="139">
        <f t="shared" ref="BY77" ca="1" si="248">IF(O77-SUM(OFFSET(AT77,,-$D77+1,,$D77))-IF($D77&gt;1,SUM(OFFSET(BY77,,-$D77+1,,$D77-1)),0)&gt;0,O77-SUM(OFFSET(AT77,,-$D77+1,,$D77))-IF($D77&gt;1,SUM(OFFSET(BY77,,-$D77+1,,$D77-1)),0),0)</f>
        <v>0</v>
      </c>
      <c r="BZ77" s="139">
        <f t="shared" ref="BZ77" ca="1" si="249">IF(P77-SUM(OFFSET(AU77,,-$D77+1,,$D77))-IF($D77&gt;1,SUM(OFFSET(BZ77,,-$D77+1,,$D77-1)),0)&gt;0,P77-SUM(OFFSET(AU77,,-$D77+1,,$D77))-IF($D77&gt;1,SUM(OFFSET(BZ77,,-$D77+1,,$D77-1)),0),0)</f>
        <v>0</v>
      </c>
      <c r="CA77" s="139">
        <f t="shared" ref="CA77" ca="1" si="250">IF(Q77-SUM(OFFSET(AV77,,-$D77+1,,$D77))-IF($D77&gt;1,SUM(OFFSET(CA77,,-$D77+1,,$D77-1)),0)&gt;0,Q77-SUM(OFFSET(AV77,,-$D77+1,,$D77))-IF($D77&gt;1,SUM(OFFSET(CA77,,-$D77+1,,$D77-1)),0),0)</f>
        <v>0</v>
      </c>
      <c r="CB77" s="139">
        <f t="shared" ref="CB77" ca="1" si="251">IF(R77-SUM(OFFSET(AW77,,-$D77+1,,$D77))-IF($D77&gt;1,SUM(OFFSET(CB77,,-$D77+1,,$D77-1)),0)&gt;0,R77-SUM(OFFSET(AW77,,-$D77+1,,$D77))-IF($D77&gt;1,SUM(OFFSET(CB77,,-$D77+1,,$D77-1)),0),0)</f>
        <v>0</v>
      </c>
      <c r="CC77" s="139">
        <f t="shared" ref="CC77" ca="1" si="252">IF(S77-SUM(OFFSET(AX77,,-$D77+1,,$D77))-IF($D77&gt;1,SUM(OFFSET(CC77,,-$D77+1,,$D77-1)),0)&gt;0,S77-SUM(OFFSET(AX77,,-$D77+1,,$D77))-IF($D77&gt;1,SUM(OFFSET(CC77,,-$D77+1,,$D77-1)),0),0)</f>
        <v>0</v>
      </c>
      <c r="CD77" s="139">
        <f t="shared" ref="CD77" ca="1" si="253">IF(T77-SUM(OFFSET(AY77,,-$D77+1,,$D77))-IF($D77&gt;1,SUM(OFFSET(CD77,,-$D77+1,,$D77-1)),0)&gt;0,T77-SUM(OFFSET(AY77,,-$D77+1,,$D77))-IF($D77&gt;1,SUM(OFFSET(CD77,,-$D77+1,,$D77-1)),0),0)</f>
        <v>0</v>
      </c>
      <c r="CE77" s="139">
        <f t="shared" ref="CE77" ca="1" si="254">IF(U77-SUM(OFFSET(AZ77,,-$D77+1,,$D77))-IF($D77&gt;1,SUM(OFFSET(CE77,,-$D77+1,,$D77-1)),0)&gt;0,U77-SUM(OFFSET(AZ77,,-$D77+1,,$D77))-IF($D77&gt;1,SUM(OFFSET(CE77,,-$D77+1,,$D77-1)),0),0)</f>
        <v>0</v>
      </c>
      <c r="CF77" s="139">
        <f t="shared" ref="CF77" ca="1" si="255">IF(V77-SUM(OFFSET(BA77,,-$D77+1,,$D77))-IF($D77&gt;1,SUM(OFFSET(CF77,,-$D77+1,,$D77-1)),0)&gt;0,V77-SUM(OFFSET(BA77,,-$D77+1,,$D77))-IF($D77&gt;1,SUM(OFFSET(CF77,,-$D77+1,,$D77-1)),0),0)</f>
        <v>0</v>
      </c>
      <c r="CG77" s="139">
        <f t="shared" ref="CG77" ca="1" si="256">IF(W77-SUM(OFFSET(BB77,,-$D77+1,,$D77))-IF($D77&gt;1,SUM(OFFSET(CG77,,-$D77+1,,$D77-1)),0)&gt;0,W77-SUM(OFFSET(BB77,,-$D77+1,,$D77))-IF($D77&gt;1,SUM(OFFSET(CG77,,-$D77+1,,$D77-1)),0),0)</f>
        <v>0</v>
      </c>
      <c r="CH77" s="139">
        <f t="shared" ref="CH77" ca="1" si="257">IF(X77-SUM(OFFSET(BC77,,-$D77+1,,$D77))-IF($D77&gt;1,SUM(OFFSET(CH77,,-$D77+1,,$D77-1)),0)&gt;0,X77-SUM(OFFSET(BC77,,-$D77+1,,$D77))-IF($D77&gt;1,SUM(OFFSET(CH77,,-$D77+1,,$D77-1)),0),0)</f>
        <v>0</v>
      </c>
      <c r="CI77" s="139">
        <f t="shared" ref="CI77" ca="1" si="258">IF(Y77-SUM(OFFSET(BD77,,-$D77+1,,$D77))-IF($D77&gt;1,SUM(OFFSET(CI77,,-$D77+1,,$D77-1)),0)&gt;0,Y77-SUM(OFFSET(BD77,,-$D77+1,,$D77))-IF($D77&gt;1,SUM(OFFSET(CI77,,-$D77+1,,$D77-1)),0),0)</f>
        <v>0</v>
      </c>
      <c r="CJ77" s="139">
        <f t="shared" ref="CJ77" ca="1" si="259">IF(Z77-SUM(OFFSET(BE77,,-$D77+1,,$D77))-IF($D77&gt;1,SUM(OFFSET(CJ77,,-$D77+1,,$D77-1)),0)&gt;0,Z77-SUM(OFFSET(BE77,,-$D77+1,,$D77))-IF($D77&gt;1,SUM(OFFSET(CJ77,,-$D77+1,,$D77-1)),0),0)</f>
        <v>0</v>
      </c>
      <c r="CK77" s="139">
        <f t="shared" ref="CK77" ca="1" si="260">IF(AA77-SUM(OFFSET(BF77,,-$D77+1,,$D77))-IF($D77&gt;1,SUM(OFFSET(CK77,,-$D77+1,,$D77-1)),0)&gt;0,AA77-SUM(OFFSET(BF77,,-$D77+1,,$D77))-IF($D77&gt;1,SUM(OFFSET(CK77,,-$D77+1,,$D77-1)),0),0)</f>
        <v>0</v>
      </c>
      <c r="CL77" s="139">
        <f t="shared" ref="CL77" ca="1" si="261">IF(AB77-SUM(OFFSET(BG77,,-$D77+1,,$D77))-IF($D77&gt;1,SUM(OFFSET(CL77,,-$D77+1,,$D77-1)),0)&gt;0,AB77-SUM(OFFSET(BG77,,-$D77+1,,$D77))-IF($D77&gt;1,SUM(OFFSET(CL77,,-$D77+1,,$D77-1)),0),0)</f>
        <v>0</v>
      </c>
      <c r="CM77" s="139">
        <f t="shared" ref="CM77" ca="1" si="262">IF(AC77-SUM(OFFSET(BH77,,-$D77+1,,$D77))-IF($D77&gt;1,SUM(OFFSET(CM77,,-$D77+1,,$D77-1)),0)&gt;0,AC77-SUM(OFFSET(BH77,,-$D77+1,,$D77))-IF($D77&gt;1,SUM(OFFSET(CM77,,-$D77+1,,$D77-1)),0),0)</f>
        <v>0</v>
      </c>
      <c r="CN77" s="139">
        <f t="shared" ref="CN77" ca="1" si="263">IF(AD77-SUM(OFFSET(BI77,,-$D77+1,,$D77))-IF($D77&gt;1,SUM(OFFSET(CN77,,-$D77+1,,$D77-1)),0)&gt;0,AD77-SUM(OFFSET(BI77,,-$D77+1,,$D77))-IF($D77&gt;1,SUM(OFFSET(CN77,,-$D77+1,,$D77-1)),0),0)</f>
        <v>0</v>
      </c>
      <c r="CO77" s="139">
        <f t="shared" ref="CO77" ca="1" si="264">IF(AE77-SUM(OFFSET(BJ77,,-$D77+1,,$D77))-IF($D77&gt;1,SUM(OFFSET(CO77,,-$D77+1,,$D77-1)),0)&gt;0,AE77-SUM(OFFSET(BJ77,,-$D77+1,,$D77))-IF($D77&gt;1,SUM(OFFSET(CO77,,-$D77+1,,$D77-1)),0),0)</f>
        <v>0</v>
      </c>
      <c r="CP77" s="139">
        <f t="shared" ref="CP77" ca="1" si="265">IF(AF77-SUM(OFFSET(BK77,,-$D77+1,,$D77))-IF($D77&gt;1,SUM(OFFSET(CP77,,-$D77+1,,$D77-1)),0)&gt;0,AF77-SUM(OFFSET(BK77,,-$D77+1,,$D77))-IF($D77&gt;1,SUM(OFFSET(CP77,,-$D77+1,,$D77-1)),0),0)</f>
        <v>0</v>
      </c>
      <c r="CQ77" s="139">
        <f t="shared" ref="CQ77" ca="1" si="266">IF(AG77-SUM(OFFSET(BL77,,-$D77+1,,$D77))-IF($D77&gt;1,SUM(OFFSET(CQ77,,-$D77+1,,$D77-1)),0)&gt;0,AG77-SUM(OFFSET(BL77,,-$D77+1,,$D77))-IF($D77&gt;1,SUM(OFFSET(CQ77,,-$D77+1,,$D77-1)),0),0)</f>
        <v>0</v>
      </c>
      <c r="CR77" s="139">
        <f t="shared" ref="CR77" ca="1" si="267">IF(AH77-SUM(OFFSET(BM77,,-$D77+1,,$D77))-IF($D77&gt;1,SUM(OFFSET(CR77,,-$D77+1,,$D77-1)),0)&gt;0,AH77-SUM(OFFSET(BM77,,-$D77+1,,$D77))-IF($D77&gt;1,SUM(OFFSET(CR77,,-$D77+1,,$D77-1)),0),0)</f>
        <v>0</v>
      </c>
    </row>
    <row r="78" spans="2:96" ht="15" customHeight="1" x14ac:dyDescent="0.3">
      <c r="B78" s="98" t="s">
        <v>183</v>
      </c>
      <c r="C78" s="112" t="s">
        <v>185</v>
      </c>
      <c r="D78" s="113"/>
      <c r="E78" s="108"/>
      <c r="F78" s="109"/>
      <c r="G78" s="109"/>
      <c r="H78" s="109"/>
      <c r="I78" s="109"/>
      <c r="J78" s="109"/>
      <c r="K78" s="109"/>
      <c r="L78" s="109"/>
      <c r="M78" s="109"/>
      <c r="N78" s="109"/>
      <c r="O78" s="109"/>
      <c r="P78" s="109"/>
      <c r="Q78" s="109"/>
      <c r="R78" s="109"/>
      <c r="S78" s="110"/>
      <c r="T78" s="108"/>
      <c r="U78" s="109"/>
      <c r="V78" s="109"/>
      <c r="W78" s="109"/>
      <c r="X78" s="111"/>
      <c r="Y78" s="109"/>
      <c r="Z78" s="109"/>
      <c r="AA78" s="109"/>
      <c r="AB78" s="109"/>
      <c r="AC78" s="109"/>
      <c r="AD78" s="109"/>
      <c r="AE78" s="109"/>
      <c r="AF78" s="109"/>
      <c r="AG78" s="109"/>
      <c r="AH78" s="110"/>
      <c r="AJ78" s="137"/>
      <c r="AK78" s="138"/>
      <c r="AL78" s="138"/>
      <c r="AM78" s="138"/>
      <c r="AN78" s="138"/>
      <c r="AO78" s="138"/>
      <c r="AP78" s="138"/>
      <c r="AQ78" s="138"/>
      <c r="AR78" s="138"/>
      <c r="AS78" s="138"/>
      <c r="AT78" s="138"/>
      <c r="AU78" s="138"/>
      <c r="AV78" s="138"/>
      <c r="AW78" s="138"/>
      <c r="AX78" s="138"/>
      <c r="AY78" s="138"/>
      <c r="AZ78" s="138"/>
      <c r="BA78" s="138"/>
      <c r="BB78" s="138"/>
      <c r="BC78" s="138"/>
      <c r="BD78" s="138"/>
      <c r="BE78" s="138"/>
      <c r="BF78" s="138"/>
      <c r="BG78" s="138"/>
      <c r="BH78" s="138"/>
      <c r="BI78" s="138"/>
      <c r="BJ78" s="138"/>
      <c r="BK78" s="138"/>
      <c r="BL78" s="138"/>
      <c r="BM78" s="111"/>
      <c r="BO78" s="137"/>
      <c r="BP78" s="138"/>
      <c r="BQ78" s="138"/>
      <c r="BR78" s="138"/>
      <c r="BS78" s="138"/>
      <c r="BT78" s="138"/>
      <c r="BU78" s="138"/>
      <c r="BV78" s="138"/>
      <c r="BW78" s="138"/>
      <c r="BX78" s="138"/>
      <c r="BY78" s="138"/>
      <c r="BZ78" s="138"/>
      <c r="CA78" s="138"/>
      <c r="CB78" s="138"/>
      <c r="CC78" s="138"/>
      <c r="CD78" s="138"/>
      <c r="CE78" s="138"/>
      <c r="CF78" s="138"/>
      <c r="CG78" s="138"/>
      <c r="CH78" s="138"/>
      <c r="CI78" s="138"/>
      <c r="CJ78" s="138"/>
      <c r="CK78" s="138"/>
      <c r="CL78" s="138"/>
      <c r="CM78" s="138"/>
      <c r="CN78" s="138"/>
      <c r="CO78" s="138"/>
      <c r="CP78" s="138"/>
      <c r="CQ78" s="138"/>
      <c r="CR78" s="111"/>
    </row>
    <row r="79" spans="2:96" ht="15" customHeight="1" x14ac:dyDescent="0.3">
      <c r="B79" s="2" t="s">
        <v>184</v>
      </c>
      <c r="C79" s="49" t="s">
        <v>185</v>
      </c>
      <c r="D79" s="201">
        <v>15</v>
      </c>
      <c r="E79" s="4">
        <v>1</v>
      </c>
      <c r="F79" s="4">
        <f>E79</f>
        <v>1</v>
      </c>
      <c r="G79" s="4">
        <f t="shared" ref="G79:AH79" si="268">F79</f>
        <v>1</v>
      </c>
      <c r="H79" s="4">
        <f t="shared" si="268"/>
        <v>1</v>
      </c>
      <c r="I79" s="4">
        <f t="shared" si="268"/>
        <v>1</v>
      </c>
      <c r="J79" s="4">
        <f t="shared" si="268"/>
        <v>1</v>
      </c>
      <c r="K79" s="4">
        <f t="shared" si="268"/>
        <v>1</v>
      </c>
      <c r="L79" s="4">
        <f t="shared" si="268"/>
        <v>1</v>
      </c>
      <c r="M79" s="4">
        <f t="shared" si="268"/>
        <v>1</v>
      </c>
      <c r="N79" s="4">
        <f t="shared" si="268"/>
        <v>1</v>
      </c>
      <c r="O79" s="4">
        <f t="shared" si="268"/>
        <v>1</v>
      </c>
      <c r="P79" s="4">
        <f t="shared" si="268"/>
        <v>1</v>
      </c>
      <c r="Q79" s="4">
        <f t="shared" si="268"/>
        <v>1</v>
      </c>
      <c r="R79" s="4">
        <f t="shared" si="268"/>
        <v>1</v>
      </c>
      <c r="S79" s="4">
        <f t="shared" si="268"/>
        <v>1</v>
      </c>
      <c r="T79" s="4">
        <f t="shared" si="268"/>
        <v>1</v>
      </c>
      <c r="U79" s="4">
        <f t="shared" si="268"/>
        <v>1</v>
      </c>
      <c r="V79" s="4">
        <f t="shared" si="268"/>
        <v>1</v>
      </c>
      <c r="W79" s="4">
        <f t="shared" si="268"/>
        <v>1</v>
      </c>
      <c r="X79" s="4">
        <f t="shared" si="268"/>
        <v>1</v>
      </c>
      <c r="Y79" s="4">
        <f t="shared" si="268"/>
        <v>1</v>
      </c>
      <c r="Z79" s="4">
        <f t="shared" si="268"/>
        <v>1</v>
      </c>
      <c r="AA79" s="4">
        <f t="shared" si="268"/>
        <v>1</v>
      </c>
      <c r="AB79" s="4">
        <f t="shared" si="268"/>
        <v>1</v>
      </c>
      <c r="AC79" s="4">
        <f t="shared" si="268"/>
        <v>1</v>
      </c>
      <c r="AD79" s="4">
        <f t="shared" si="268"/>
        <v>1</v>
      </c>
      <c r="AE79" s="4">
        <f t="shared" si="268"/>
        <v>1</v>
      </c>
      <c r="AF79" s="4">
        <f t="shared" si="268"/>
        <v>1</v>
      </c>
      <c r="AG79" s="4">
        <f t="shared" si="268"/>
        <v>1</v>
      </c>
      <c r="AH79" s="4">
        <f t="shared" si="268"/>
        <v>1</v>
      </c>
      <c r="AJ79" s="139">
        <f t="shared" ref="AJ79" si="269">IF(E79&gt;0,E79-0,0)</f>
        <v>1</v>
      </c>
      <c r="AK79" s="139">
        <f t="shared" ref="AK79" si="270">IF(F79&gt;E79,F79-E79,0)</f>
        <v>0</v>
      </c>
      <c r="AL79" s="139">
        <f t="shared" ref="AL79" si="271">IF(G79&gt;F79,G79-F79,0)</f>
        <v>0</v>
      </c>
      <c r="AM79" s="139">
        <f t="shared" ref="AM79" si="272">IF(H79&gt;G79,H79-G79,0)</f>
        <v>0</v>
      </c>
      <c r="AN79" s="139">
        <f t="shared" ref="AN79" si="273">IF(I79&gt;H79,I79-H79,0)</f>
        <v>0</v>
      </c>
      <c r="AO79" s="139">
        <f t="shared" ref="AO79" si="274">IF(J79&gt;I79,J79-I79,0)</f>
        <v>0</v>
      </c>
      <c r="AP79" s="139">
        <f t="shared" ref="AP79" si="275">IF(K79&gt;J79,K79-J79,0)</f>
        <v>0</v>
      </c>
      <c r="AQ79" s="139">
        <f t="shared" ref="AQ79" si="276">IF(L79&gt;K79,L79-K79,0)</f>
        <v>0</v>
      </c>
      <c r="AR79" s="139">
        <f t="shared" ref="AR79" si="277">IF(M79&gt;L79,M79-L79,0)</f>
        <v>0</v>
      </c>
      <c r="AS79" s="139">
        <f t="shared" ref="AS79" si="278">IF(N79&gt;M79,N79-M79,0)</f>
        <v>0</v>
      </c>
      <c r="AT79" s="139">
        <f t="shared" ref="AT79" si="279">IF(O79&gt;N79,O79-N79,0)</f>
        <v>0</v>
      </c>
      <c r="AU79" s="139">
        <f t="shared" ref="AU79" si="280">IF(P79&gt;O79,P79-O79,0)</f>
        <v>0</v>
      </c>
      <c r="AV79" s="139">
        <f t="shared" ref="AV79" si="281">IF(Q79&gt;P79,Q79-P79,0)</f>
        <v>0</v>
      </c>
      <c r="AW79" s="139">
        <f t="shared" ref="AW79" si="282">IF(R79&gt;Q79,R79-Q79,0)</f>
        <v>0</v>
      </c>
      <c r="AX79" s="139">
        <f t="shared" ref="AX79" si="283">IF(S79&gt;R79,S79-R79,0)</f>
        <v>0</v>
      </c>
      <c r="AY79" s="139">
        <f t="shared" ref="AY79" si="284">IF(T79&gt;S79,T79-S79,0)</f>
        <v>0</v>
      </c>
      <c r="AZ79" s="139">
        <f t="shared" ref="AZ79" si="285">IF(U79&gt;T79,U79-T79,0)</f>
        <v>0</v>
      </c>
      <c r="BA79" s="139">
        <f t="shared" ref="BA79" si="286">IF(V79&gt;U79,V79-U79,0)</f>
        <v>0</v>
      </c>
      <c r="BB79" s="139">
        <f t="shared" ref="BB79" si="287">IF(W79&gt;V79,W79-V79,0)</f>
        <v>0</v>
      </c>
      <c r="BC79" s="139">
        <f t="shared" ref="BC79" si="288">IF(X79&gt;W79,X79-W79,0)</f>
        <v>0</v>
      </c>
      <c r="BD79" s="139">
        <f t="shared" ref="BD79" si="289">IF(Y79&gt;X79,Y79-X79,0)</f>
        <v>0</v>
      </c>
      <c r="BE79" s="139">
        <f t="shared" ref="BE79" si="290">IF(Z79&gt;Y79,Z79-Y79,0)</f>
        <v>0</v>
      </c>
      <c r="BF79" s="139">
        <f t="shared" ref="BF79" si="291">IF(AA79&gt;Z79,AA79-Z79,0)</f>
        <v>0</v>
      </c>
      <c r="BG79" s="139">
        <f t="shared" ref="BG79" si="292">IF(AB79&gt;AA79,AB79-AA79,0)</f>
        <v>0</v>
      </c>
      <c r="BH79" s="139">
        <f t="shared" ref="BH79" si="293">IF(AC79&gt;AB79,AC79-AB79,0)</f>
        <v>0</v>
      </c>
      <c r="BI79" s="139">
        <f t="shared" ref="BI79" si="294">IF(AD79&gt;AC79,AD79-AC79,0)</f>
        <v>0</v>
      </c>
      <c r="BJ79" s="139">
        <f t="shared" ref="BJ79" si="295">IF(AE79&gt;AD79,AE79-AD79,0)</f>
        <v>0</v>
      </c>
      <c r="BK79" s="139">
        <f t="shared" ref="BK79" si="296">IF(AF79&gt;AE79,AF79-AE79,0)</f>
        <v>0</v>
      </c>
      <c r="BL79" s="139">
        <f t="shared" ref="BL79" si="297">IF(AG79&gt;AF79,AG79-AF79,0)</f>
        <v>0</v>
      </c>
      <c r="BM79" s="139">
        <f t="shared" ref="BM79" si="298">IF(AH79&gt;AG79,AH79-AG79,0)</f>
        <v>0</v>
      </c>
      <c r="BO79" s="139">
        <f t="shared" ref="BO79" ca="1" si="299">IF(E79-SUM(OFFSET(AJ79,,-$D79+1,,$D79))-IF($D79&gt;1,SUM(OFFSET(BO79,,-$D79+1,,$D79-1)),0)&gt;0,E79-SUM(OFFSET(AJ79,,-$D79+1,,$D79))-IF($D79&gt;1,SUM(OFFSET(BO79,,-$D79+1,,$D79-1)),0),0)</f>
        <v>0</v>
      </c>
      <c r="BP79" s="139">
        <f t="shared" ref="BP79" ca="1" si="300">IF(F79-SUM(OFFSET(AK79,,-$D79+1,,$D79))-IF($D79&gt;1,SUM(OFFSET(BP79,,-$D79+1,,$D79-1)),0)&gt;0,F79-SUM(OFFSET(AK79,,-$D79+1,,$D79))-IF($D79&gt;1,SUM(OFFSET(BP79,,-$D79+1,,$D79-1)),0),0)</f>
        <v>0</v>
      </c>
      <c r="BQ79" s="139">
        <f t="shared" ref="BQ79" ca="1" si="301">IF(G79-SUM(OFFSET(AL79,,-$D79+1,,$D79))-IF($D79&gt;1,SUM(OFFSET(BQ79,,-$D79+1,,$D79-1)),0)&gt;0,G79-SUM(OFFSET(AL79,,-$D79+1,,$D79))-IF($D79&gt;1,SUM(OFFSET(BQ79,,-$D79+1,,$D79-1)),0),0)</f>
        <v>0</v>
      </c>
      <c r="BR79" s="139">
        <f t="shared" ref="BR79" ca="1" si="302">IF(H79-SUM(OFFSET(AM79,,-$D79+1,,$D79))-IF($D79&gt;1,SUM(OFFSET(BR79,,-$D79+1,,$D79-1)),0)&gt;0,H79-SUM(OFFSET(AM79,,-$D79+1,,$D79))-IF($D79&gt;1,SUM(OFFSET(BR79,,-$D79+1,,$D79-1)),0),0)</f>
        <v>0</v>
      </c>
      <c r="BS79" s="139">
        <f t="shared" ref="BS79" ca="1" si="303">IF(I79-SUM(OFFSET(AN79,,-$D79+1,,$D79))-IF($D79&gt;1,SUM(OFFSET(BS79,,-$D79+1,,$D79-1)),0)&gt;0,I79-SUM(OFFSET(AN79,,-$D79+1,,$D79))-IF($D79&gt;1,SUM(OFFSET(BS79,,-$D79+1,,$D79-1)),0),0)</f>
        <v>0</v>
      </c>
      <c r="BT79" s="139">
        <f t="shared" ref="BT79" ca="1" si="304">IF(J79-SUM(OFFSET(AO79,,-$D79+1,,$D79))-IF($D79&gt;1,SUM(OFFSET(BT79,,-$D79+1,,$D79-1)),0)&gt;0,J79-SUM(OFFSET(AO79,,-$D79+1,,$D79))-IF($D79&gt;1,SUM(OFFSET(BT79,,-$D79+1,,$D79-1)),0),0)</f>
        <v>0</v>
      </c>
      <c r="BU79" s="139">
        <f t="shared" ref="BU79" ca="1" si="305">IF(K79-SUM(OFFSET(AP79,,-$D79+1,,$D79))-IF($D79&gt;1,SUM(OFFSET(BU79,,-$D79+1,,$D79-1)),0)&gt;0,K79-SUM(OFFSET(AP79,,-$D79+1,,$D79))-IF($D79&gt;1,SUM(OFFSET(BU79,,-$D79+1,,$D79-1)),0),0)</f>
        <v>0</v>
      </c>
      <c r="BV79" s="139">
        <f t="shared" ref="BV79" ca="1" si="306">IF(L79-SUM(OFFSET(AQ79,,-$D79+1,,$D79))-IF($D79&gt;1,SUM(OFFSET(BV79,,-$D79+1,,$D79-1)),0)&gt;0,L79-SUM(OFFSET(AQ79,,-$D79+1,,$D79))-IF($D79&gt;1,SUM(OFFSET(BV79,,-$D79+1,,$D79-1)),0),0)</f>
        <v>0</v>
      </c>
      <c r="BW79" s="139">
        <f t="shared" ref="BW79" ca="1" si="307">IF(M79-SUM(OFFSET(AR79,,-$D79+1,,$D79))-IF($D79&gt;1,SUM(OFFSET(BW79,,-$D79+1,,$D79-1)),0)&gt;0,M79-SUM(OFFSET(AR79,,-$D79+1,,$D79))-IF($D79&gt;1,SUM(OFFSET(BW79,,-$D79+1,,$D79-1)),0),0)</f>
        <v>0</v>
      </c>
      <c r="BX79" s="139">
        <f t="shared" ref="BX79" ca="1" si="308">IF(N79-SUM(OFFSET(AS79,,-$D79+1,,$D79))-IF($D79&gt;1,SUM(OFFSET(BX79,,-$D79+1,,$D79-1)),0)&gt;0,N79-SUM(OFFSET(AS79,,-$D79+1,,$D79))-IF($D79&gt;1,SUM(OFFSET(BX79,,-$D79+1,,$D79-1)),0),0)</f>
        <v>0</v>
      </c>
      <c r="BY79" s="139">
        <f t="shared" ref="BY79" ca="1" si="309">IF(O79-SUM(OFFSET(AT79,,-$D79+1,,$D79))-IF($D79&gt;1,SUM(OFFSET(BY79,,-$D79+1,,$D79-1)),0)&gt;0,O79-SUM(OFFSET(AT79,,-$D79+1,,$D79))-IF($D79&gt;1,SUM(OFFSET(BY79,,-$D79+1,,$D79-1)),0),0)</f>
        <v>0</v>
      </c>
      <c r="BZ79" s="139">
        <f t="shared" ref="BZ79" ca="1" si="310">IF(P79-SUM(OFFSET(AU79,,-$D79+1,,$D79))-IF($D79&gt;1,SUM(OFFSET(BZ79,,-$D79+1,,$D79-1)),0)&gt;0,P79-SUM(OFFSET(AU79,,-$D79+1,,$D79))-IF($D79&gt;1,SUM(OFFSET(BZ79,,-$D79+1,,$D79-1)),0),0)</f>
        <v>0</v>
      </c>
      <c r="CA79" s="139">
        <f t="shared" ref="CA79" ca="1" si="311">IF(Q79-SUM(OFFSET(AV79,,-$D79+1,,$D79))-IF($D79&gt;1,SUM(OFFSET(CA79,,-$D79+1,,$D79-1)),0)&gt;0,Q79-SUM(OFFSET(AV79,,-$D79+1,,$D79))-IF($D79&gt;1,SUM(OFFSET(CA79,,-$D79+1,,$D79-1)),0),0)</f>
        <v>0</v>
      </c>
      <c r="CB79" s="139">
        <f t="shared" ref="CB79" ca="1" si="312">IF(R79-SUM(OFFSET(AW79,,-$D79+1,,$D79))-IF($D79&gt;1,SUM(OFFSET(CB79,,-$D79+1,,$D79-1)),0)&gt;0,R79-SUM(OFFSET(AW79,,-$D79+1,,$D79))-IF($D79&gt;1,SUM(OFFSET(CB79,,-$D79+1,,$D79-1)),0),0)</f>
        <v>0</v>
      </c>
      <c r="CC79" s="139">
        <f t="shared" ref="CC79" ca="1" si="313">IF(S79-SUM(OFFSET(AX79,,-$D79+1,,$D79))-IF($D79&gt;1,SUM(OFFSET(CC79,,-$D79+1,,$D79-1)),0)&gt;0,S79-SUM(OFFSET(AX79,,-$D79+1,,$D79))-IF($D79&gt;1,SUM(OFFSET(CC79,,-$D79+1,,$D79-1)),0),0)</f>
        <v>0</v>
      </c>
      <c r="CD79" s="139">
        <f t="shared" ref="CD79" ca="1" si="314">IF(T79-SUM(OFFSET(AY79,,-$D79+1,,$D79))-IF($D79&gt;1,SUM(OFFSET(CD79,,-$D79+1,,$D79-1)),0)&gt;0,T79-SUM(OFFSET(AY79,,-$D79+1,,$D79))-IF($D79&gt;1,SUM(OFFSET(CD79,,-$D79+1,,$D79-1)),0),0)</f>
        <v>1</v>
      </c>
      <c r="CE79" s="139">
        <f t="shared" ref="CE79" ca="1" si="315">IF(U79-SUM(OFFSET(AZ79,,-$D79+1,,$D79))-IF($D79&gt;1,SUM(OFFSET(CE79,,-$D79+1,,$D79-1)),0)&gt;0,U79-SUM(OFFSET(AZ79,,-$D79+1,,$D79))-IF($D79&gt;1,SUM(OFFSET(CE79,,-$D79+1,,$D79-1)),0),0)</f>
        <v>0</v>
      </c>
      <c r="CF79" s="139">
        <f t="shared" ref="CF79" ca="1" si="316">IF(V79-SUM(OFFSET(BA79,,-$D79+1,,$D79))-IF($D79&gt;1,SUM(OFFSET(CF79,,-$D79+1,,$D79-1)),0)&gt;0,V79-SUM(OFFSET(BA79,,-$D79+1,,$D79))-IF($D79&gt;1,SUM(OFFSET(CF79,,-$D79+1,,$D79-1)),0),0)</f>
        <v>0</v>
      </c>
      <c r="CG79" s="139">
        <f t="shared" ref="CG79" ca="1" si="317">IF(W79-SUM(OFFSET(BB79,,-$D79+1,,$D79))-IF($D79&gt;1,SUM(OFFSET(CG79,,-$D79+1,,$D79-1)),0)&gt;0,W79-SUM(OFFSET(BB79,,-$D79+1,,$D79))-IF($D79&gt;1,SUM(OFFSET(CG79,,-$D79+1,,$D79-1)),0),0)</f>
        <v>0</v>
      </c>
      <c r="CH79" s="139">
        <f t="shared" ref="CH79" ca="1" si="318">IF(X79-SUM(OFFSET(BC79,,-$D79+1,,$D79))-IF($D79&gt;1,SUM(OFFSET(CH79,,-$D79+1,,$D79-1)),0)&gt;0,X79-SUM(OFFSET(BC79,,-$D79+1,,$D79))-IF($D79&gt;1,SUM(OFFSET(CH79,,-$D79+1,,$D79-1)),0),0)</f>
        <v>0</v>
      </c>
      <c r="CI79" s="139">
        <f t="shared" ref="CI79" ca="1" si="319">IF(Y79-SUM(OFFSET(BD79,,-$D79+1,,$D79))-IF($D79&gt;1,SUM(OFFSET(CI79,,-$D79+1,,$D79-1)),0)&gt;0,Y79-SUM(OFFSET(BD79,,-$D79+1,,$D79))-IF($D79&gt;1,SUM(OFFSET(CI79,,-$D79+1,,$D79-1)),0),0)</f>
        <v>0</v>
      </c>
      <c r="CJ79" s="139">
        <f t="shared" ref="CJ79" ca="1" si="320">IF(Z79-SUM(OFFSET(BE79,,-$D79+1,,$D79))-IF($D79&gt;1,SUM(OFFSET(CJ79,,-$D79+1,,$D79-1)),0)&gt;0,Z79-SUM(OFFSET(BE79,,-$D79+1,,$D79))-IF($D79&gt;1,SUM(OFFSET(CJ79,,-$D79+1,,$D79-1)),0),0)</f>
        <v>0</v>
      </c>
      <c r="CK79" s="139">
        <f t="shared" ref="CK79" ca="1" si="321">IF(AA79-SUM(OFFSET(BF79,,-$D79+1,,$D79))-IF($D79&gt;1,SUM(OFFSET(CK79,,-$D79+1,,$D79-1)),0)&gt;0,AA79-SUM(OFFSET(BF79,,-$D79+1,,$D79))-IF($D79&gt;1,SUM(OFFSET(CK79,,-$D79+1,,$D79-1)),0),0)</f>
        <v>0</v>
      </c>
      <c r="CL79" s="139">
        <f t="shared" ref="CL79" ca="1" si="322">IF(AB79-SUM(OFFSET(BG79,,-$D79+1,,$D79))-IF($D79&gt;1,SUM(OFFSET(CL79,,-$D79+1,,$D79-1)),0)&gt;0,AB79-SUM(OFFSET(BG79,,-$D79+1,,$D79))-IF($D79&gt;1,SUM(OFFSET(CL79,,-$D79+1,,$D79-1)),0),0)</f>
        <v>0</v>
      </c>
      <c r="CM79" s="139">
        <f t="shared" ref="CM79" ca="1" si="323">IF(AC79-SUM(OFFSET(BH79,,-$D79+1,,$D79))-IF($D79&gt;1,SUM(OFFSET(CM79,,-$D79+1,,$D79-1)),0)&gt;0,AC79-SUM(OFFSET(BH79,,-$D79+1,,$D79))-IF($D79&gt;1,SUM(OFFSET(CM79,,-$D79+1,,$D79-1)),0),0)</f>
        <v>0</v>
      </c>
      <c r="CN79" s="139">
        <f t="shared" ref="CN79" ca="1" si="324">IF(AD79-SUM(OFFSET(BI79,,-$D79+1,,$D79))-IF($D79&gt;1,SUM(OFFSET(CN79,,-$D79+1,,$D79-1)),0)&gt;0,AD79-SUM(OFFSET(BI79,,-$D79+1,,$D79))-IF($D79&gt;1,SUM(OFFSET(CN79,,-$D79+1,,$D79-1)),0),0)</f>
        <v>0</v>
      </c>
      <c r="CO79" s="139">
        <f t="shared" ref="CO79" ca="1" si="325">IF(AE79-SUM(OFFSET(BJ79,,-$D79+1,,$D79))-IF($D79&gt;1,SUM(OFFSET(CO79,,-$D79+1,,$D79-1)),0)&gt;0,AE79-SUM(OFFSET(BJ79,,-$D79+1,,$D79))-IF($D79&gt;1,SUM(OFFSET(CO79,,-$D79+1,,$D79-1)),0),0)</f>
        <v>0</v>
      </c>
      <c r="CP79" s="139">
        <f t="shared" ref="CP79" ca="1" si="326">IF(AF79-SUM(OFFSET(BK79,,-$D79+1,,$D79))-IF($D79&gt;1,SUM(OFFSET(CP79,,-$D79+1,,$D79-1)),0)&gt;0,AF79-SUM(OFFSET(BK79,,-$D79+1,,$D79))-IF($D79&gt;1,SUM(OFFSET(CP79,,-$D79+1,,$D79-1)),0),0)</f>
        <v>0</v>
      </c>
      <c r="CQ79" s="139">
        <f t="shared" ref="CQ79" ca="1" si="327">IF(AG79-SUM(OFFSET(BL79,,-$D79+1,,$D79))-IF($D79&gt;1,SUM(OFFSET(CQ79,,-$D79+1,,$D79-1)),0)&gt;0,AG79-SUM(OFFSET(BL79,,-$D79+1,,$D79))-IF($D79&gt;1,SUM(OFFSET(CQ79,,-$D79+1,,$D79-1)),0),0)</f>
        <v>0</v>
      </c>
      <c r="CR79" s="139">
        <f t="shared" ref="CR79" ca="1" si="328">IF(AH79-SUM(OFFSET(BM79,,-$D79+1,,$D79))-IF($D79&gt;1,SUM(OFFSET(CR79,,-$D79+1,,$D79-1)),0)&gt;0,AH79-SUM(OFFSET(BM79,,-$D79+1,,$D79))-IF($D79&gt;1,SUM(OFFSET(CR79,,-$D79+1,,$D79-1)),0),0)</f>
        <v>0</v>
      </c>
    </row>
  </sheetData>
  <mergeCells count="96">
    <mergeCell ref="B9:D9"/>
    <mergeCell ref="H19:H20"/>
    <mergeCell ref="D19:D20"/>
    <mergeCell ref="B19:B20"/>
    <mergeCell ref="C19:C20"/>
    <mergeCell ref="E19:E20"/>
    <mergeCell ref="F19:F20"/>
    <mergeCell ref="G19:G20"/>
    <mergeCell ref="T19:T20"/>
    <mergeCell ref="I19:I20"/>
    <mergeCell ref="J19:J20"/>
    <mergeCell ref="K19:K20"/>
    <mergeCell ref="L19:L20"/>
    <mergeCell ref="M19:M20"/>
    <mergeCell ref="N19:N20"/>
    <mergeCell ref="O19:O20"/>
    <mergeCell ref="P19:P20"/>
    <mergeCell ref="Q19:Q20"/>
    <mergeCell ref="R19:R20"/>
    <mergeCell ref="S19:S20"/>
    <mergeCell ref="AF19:AF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  <mergeCell ref="AD19:AD20"/>
    <mergeCell ref="AE19:AE20"/>
    <mergeCell ref="AS19:AS20"/>
    <mergeCell ref="AG19:AG20"/>
    <mergeCell ref="AH19:AH20"/>
    <mergeCell ref="AJ19:AJ20"/>
    <mergeCell ref="AK19:AK20"/>
    <mergeCell ref="AL19:AL20"/>
    <mergeCell ref="AM19:AM20"/>
    <mergeCell ref="AN19:AN20"/>
    <mergeCell ref="AO19:AO20"/>
    <mergeCell ref="AP19:AP20"/>
    <mergeCell ref="AQ19:AQ20"/>
    <mergeCell ref="AR19:AR20"/>
    <mergeCell ref="BE19:BE20"/>
    <mergeCell ref="AT19:AT20"/>
    <mergeCell ref="AU19:AU20"/>
    <mergeCell ref="AV19:AV20"/>
    <mergeCell ref="AW19:AW20"/>
    <mergeCell ref="AX19:AX20"/>
    <mergeCell ref="AY19:AY20"/>
    <mergeCell ref="AZ19:AZ20"/>
    <mergeCell ref="BA19:BA20"/>
    <mergeCell ref="BB19:BB20"/>
    <mergeCell ref="BC19:BC20"/>
    <mergeCell ref="BD19:BD20"/>
    <mergeCell ref="BL19:BL20"/>
    <mergeCell ref="BM19:BM20"/>
    <mergeCell ref="AJ17:AS17"/>
    <mergeCell ref="BO17:BX17"/>
    <mergeCell ref="BO19:BO20"/>
    <mergeCell ref="BP19:BP20"/>
    <mergeCell ref="BQ19:BQ20"/>
    <mergeCell ref="BR19:BR20"/>
    <mergeCell ref="BS19:BS20"/>
    <mergeCell ref="BT19:BT20"/>
    <mergeCell ref="BF19:BF20"/>
    <mergeCell ref="BG19:BG20"/>
    <mergeCell ref="BH19:BH20"/>
    <mergeCell ref="BI19:BI20"/>
    <mergeCell ref="BJ19:BJ20"/>
    <mergeCell ref="BK19:BK20"/>
    <mergeCell ref="CF19:CF20"/>
    <mergeCell ref="BU19:BU20"/>
    <mergeCell ref="BV19:BV20"/>
    <mergeCell ref="BW19:BW20"/>
    <mergeCell ref="BX19:BX20"/>
    <mergeCell ref="BY19:BY20"/>
    <mergeCell ref="BZ19:BZ20"/>
    <mergeCell ref="CA19:CA20"/>
    <mergeCell ref="CB19:CB20"/>
    <mergeCell ref="CC19:CC20"/>
    <mergeCell ref="CD19:CD20"/>
    <mergeCell ref="CE19:CE20"/>
    <mergeCell ref="CR19:CR20"/>
    <mergeCell ref="CG19:CG20"/>
    <mergeCell ref="CH19:CH20"/>
    <mergeCell ref="CI19:CI20"/>
    <mergeCell ref="CJ19:CJ20"/>
    <mergeCell ref="CK19:CK20"/>
    <mergeCell ref="CL19:CL20"/>
    <mergeCell ref="CM19:CM20"/>
    <mergeCell ref="CN19:CN20"/>
    <mergeCell ref="CO19:CO20"/>
    <mergeCell ref="CP19:CP20"/>
    <mergeCell ref="CQ19:CQ20"/>
  </mergeCells>
  <phoneticPr fontId="17" type="noConversion"/>
  <printOptions horizontalCentered="1"/>
  <pageMargins left="1.1811023622047245" right="0.59055118110236227" top="1.1811023622047245" bottom="1.1811023622047245" header="0.31496062992125984" footer="0.31496062992125984"/>
  <pageSetup paperSize="8" scale="60" fitToHeight="0" orientation="landscape" horizontalDpi="1200" verticalDpi="1200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ilha4">
    <tabColor theme="4" tint="-0.249977111117893"/>
  </sheetPr>
  <dimension ref="A2:EH103"/>
  <sheetViews>
    <sheetView showGridLines="0" zoomScale="80" zoomScaleNormal="80" workbookViewId="0"/>
  </sheetViews>
  <sheetFormatPr defaultRowHeight="15" customHeight="1" x14ac:dyDescent="0.3"/>
  <cols>
    <col min="1" max="1" width="9.109375" style="58" customWidth="1"/>
    <col min="2" max="2" width="9" style="23" customWidth="1"/>
    <col min="3" max="3" width="79" style="13" bestFit="1" customWidth="1"/>
    <col min="4" max="4" width="7.6640625" style="13" hidden="1" customWidth="1"/>
    <col min="5" max="12" width="6.109375" style="13" hidden="1" customWidth="1"/>
    <col min="13" max="32" width="7.109375" style="13" hidden="1" customWidth="1"/>
    <col min="33" max="33" width="4.33203125" style="13" hidden="1" customWidth="1"/>
    <col min="34" max="34" width="5.6640625" style="13" customWidth="1"/>
    <col min="35" max="35" width="21.33203125" style="13" customWidth="1"/>
    <col min="36" max="36" width="10.6640625" style="13" customWidth="1"/>
    <col min="37" max="37" width="16" style="23" customWidth="1"/>
    <col min="38" max="38" width="14.88671875" style="13" customWidth="1"/>
    <col min="39" max="39" width="13.5546875" style="13" customWidth="1"/>
    <col min="40" max="40" width="13.88671875" style="13" bestFit="1" customWidth="1"/>
    <col min="41" max="67" width="12.6640625" style="13" customWidth="1"/>
    <col min="68" max="68" width="5.6640625" style="13" customWidth="1"/>
    <col min="69" max="69" width="12.6640625" style="13" customWidth="1"/>
    <col min="70" max="70" width="17.6640625" style="23" customWidth="1"/>
    <col min="71" max="73" width="12.6640625" style="13" customWidth="1"/>
    <col min="74" max="74" width="13.5546875" style="13" customWidth="1"/>
    <col min="75" max="79" width="12.6640625" style="13" customWidth="1"/>
    <col min="80" max="80" width="13.5546875" style="13" customWidth="1"/>
    <col min="81" max="81" width="13.33203125" style="13" customWidth="1"/>
    <col min="82" max="85" width="12.6640625" style="13" customWidth="1"/>
    <col min="86" max="86" width="13.5546875" style="13" customWidth="1"/>
    <col min="87" max="90" width="12.6640625" style="13" customWidth="1"/>
    <col min="91" max="91" width="13.33203125" style="13" customWidth="1"/>
    <col min="92" max="99" width="12.6640625" style="13" customWidth="1"/>
    <col min="100" max="100" width="13.5546875" style="13" customWidth="1"/>
    <col min="101" max="101" width="5.6640625" style="20" customWidth="1"/>
    <col min="102" max="102" width="9.6640625" style="20" customWidth="1"/>
    <col min="103" max="103" width="15.6640625" style="13" customWidth="1"/>
    <col min="104" max="104" width="6.44140625" style="13" customWidth="1"/>
    <col min="105" max="105" width="14.33203125" style="13" bestFit="1" customWidth="1"/>
    <col min="106" max="133" width="13.6640625" style="13" bestFit="1" customWidth="1"/>
    <col min="134" max="134" width="5.33203125" style="13" customWidth="1"/>
    <col min="135" max="138" width="15.33203125" style="13" customWidth="1"/>
    <col min="139" max="153" width="5.33203125" style="13" customWidth="1"/>
    <col min="154" max="379" width="8.88671875" style="13"/>
    <col min="380" max="380" width="8.6640625" style="13" customWidth="1"/>
    <col min="381" max="381" width="5.6640625" style="13" customWidth="1"/>
    <col min="382" max="382" width="10.6640625" style="13" customWidth="1"/>
    <col min="383" max="383" width="74.44140625" style="13" customWidth="1"/>
    <col min="384" max="409" width="5.33203125" style="13" customWidth="1"/>
    <col min="410" max="635" width="8.88671875" style="13"/>
    <col min="636" max="636" width="8.6640625" style="13" customWidth="1"/>
    <col min="637" max="637" width="5.6640625" style="13" customWidth="1"/>
    <col min="638" max="638" width="10.6640625" style="13" customWidth="1"/>
    <col min="639" max="639" width="74.44140625" style="13" customWidth="1"/>
    <col min="640" max="665" width="5.33203125" style="13" customWidth="1"/>
    <col min="666" max="891" width="8.88671875" style="13"/>
    <col min="892" max="892" width="8.6640625" style="13" customWidth="1"/>
    <col min="893" max="893" width="5.6640625" style="13" customWidth="1"/>
    <col min="894" max="894" width="10.6640625" style="13" customWidth="1"/>
    <col min="895" max="895" width="74.44140625" style="13" customWidth="1"/>
    <col min="896" max="921" width="5.33203125" style="13" customWidth="1"/>
    <col min="922" max="1147" width="8.88671875" style="13"/>
    <col min="1148" max="1148" width="8.6640625" style="13" customWidth="1"/>
    <col min="1149" max="1149" width="5.6640625" style="13" customWidth="1"/>
    <col min="1150" max="1150" width="10.6640625" style="13" customWidth="1"/>
    <col min="1151" max="1151" width="74.44140625" style="13" customWidth="1"/>
    <col min="1152" max="1177" width="5.33203125" style="13" customWidth="1"/>
    <col min="1178" max="1403" width="8.88671875" style="13"/>
    <col min="1404" max="1404" width="8.6640625" style="13" customWidth="1"/>
    <col min="1405" max="1405" width="5.6640625" style="13" customWidth="1"/>
    <col min="1406" max="1406" width="10.6640625" style="13" customWidth="1"/>
    <col min="1407" max="1407" width="74.44140625" style="13" customWidth="1"/>
    <col min="1408" max="1433" width="5.33203125" style="13" customWidth="1"/>
    <col min="1434" max="1659" width="8.88671875" style="13"/>
    <col min="1660" max="1660" width="8.6640625" style="13" customWidth="1"/>
    <col min="1661" max="1661" width="5.6640625" style="13" customWidth="1"/>
    <col min="1662" max="1662" width="10.6640625" style="13" customWidth="1"/>
    <col min="1663" max="1663" width="74.44140625" style="13" customWidth="1"/>
    <col min="1664" max="1689" width="5.33203125" style="13" customWidth="1"/>
    <col min="1690" max="1915" width="8.88671875" style="13"/>
    <col min="1916" max="1916" width="8.6640625" style="13" customWidth="1"/>
    <col min="1917" max="1917" width="5.6640625" style="13" customWidth="1"/>
    <col min="1918" max="1918" width="10.6640625" style="13" customWidth="1"/>
    <col min="1919" max="1919" width="74.44140625" style="13" customWidth="1"/>
    <col min="1920" max="1945" width="5.33203125" style="13" customWidth="1"/>
    <col min="1946" max="2171" width="8.88671875" style="13"/>
    <col min="2172" max="2172" width="8.6640625" style="13" customWidth="1"/>
    <col min="2173" max="2173" width="5.6640625" style="13" customWidth="1"/>
    <col min="2174" max="2174" width="10.6640625" style="13" customWidth="1"/>
    <col min="2175" max="2175" width="74.44140625" style="13" customWidth="1"/>
    <col min="2176" max="2201" width="5.33203125" style="13" customWidth="1"/>
    <col min="2202" max="2427" width="8.88671875" style="13"/>
    <col min="2428" max="2428" width="8.6640625" style="13" customWidth="1"/>
    <col min="2429" max="2429" width="5.6640625" style="13" customWidth="1"/>
    <col min="2430" max="2430" width="10.6640625" style="13" customWidth="1"/>
    <col min="2431" max="2431" width="74.44140625" style="13" customWidth="1"/>
    <col min="2432" max="2457" width="5.33203125" style="13" customWidth="1"/>
    <col min="2458" max="2683" width="8.88671875" style="13"/>
    <col min="2684" max="2684" width="8.6640625" style="13" customWidth="1"/>
    <col min="2685" max="2685" width="5.6640625" style="13" customWidth="1"/>
    <col min="2686" max="2686" width="10.6640625" style="13" customWidth="1"/>
    <col min="2687" max="2687" width="74.44140625" style="13" customWidth="1"/>
    <col min="2688" max="2713" width="5.33203125" style="13" customWidth="1"/>
    <col min="2714" max="2939" width="8.88671875" style="13"/>
    <col min="2940" max="2940" width="8.6640625" style="13" customWidth="1"/>
    <col min="2941" max="2941" width="5.6640625" style="13" customWidth="1"/>
    <col min="2942" max="2942" width="10.6640625" style="13" customWidth="1"/>
    <col min="2943" max="2943" width="74.44140625" style="13" customWidth="1"/>
    <col min="2944" max="2969" width="5.33203125" style="13" customWidth="1"/>
    <col min="2970" max="3195" width="8.88671875" style="13"/>
    <col min="3196" max="3196" width="8.6640625" style="13" customWidth="1"/>
    <col min="3197" max="3197" width="5.6640625" style="13" customWidth="1"/>
    <col min="3198" max="3198" width="10.6640625" style="13" customWidth="1"/>
    <col min="3199" max="3199" width="74.44140625" style="13" customWidth="1"/>
    <col min="3200" max="3225" width="5.33203125" style="13" customWidth="1"/>
    <col min="3226" max="3451" width="8.88671875" style="13"/>
    <col min="3452" max="3452" width="8.6640625" style="13" customWidth="1"/>
    <col min="3453" max="3453" width="5.6640625" style="13" customWidth="1"/>
    <col min="3454" max="3454" width="10.6640625" style="13" customWidth="1"/>
    <col min="3455" max="3455" width="74.44140625" style="13" customWidth="1"/>
    <col min="3456" max="3481" width="5.33203125" style="13" customWidth="1"/>
    <col min="3482" max="3707" width="8.88671875" style="13"/>
    <col min="3708" max="3708" width="8.6640625" style="13" customWidth="1"/>
    <col min="3709" max="3709" width="5.6640625" style="13" customWidth="1"/>
    <col min="3710" max="3710" width="10.6640625" style="13" customWidth="1"/>
    <col min="3711" max="3711" width="74.44140625" style="13" customWidth="1"/>
    <col min="3712" max="3737" width="5.33203125" style="13" customWidth="1"/>
    <col min="3738" max="3963" width="8.88671875" style="13"/>
    <col min="3964" max="3964" width="8.6640625" style="13" customWidth="1"/>
    <col min="3965" max="3965" width="5.6640625" style="13" customWidth="1"/>
    <col min="3966" max="3966" width="10.6640625" style="13" customWidth="1"/>
    <col min="3967" max="3967" width="74.44140625" style="13" customWidth="1"/>
    <col min="3968" max="3993" width="5.33203125" style="13" customWidth="1"/>
    <col min="3994" max="4219" width="8.88671875" style="13"/>
    <col min="4220" max="4220" width="8.6640625" style="13" customWidth="1"/>
    <col min="4221" max="4221" width="5.6640625" style="13" customWidth="1"/>
    <col min="4222" max="4222" width="10.6640625" style="13" customWidth="1"/>
    <col min="4223" max="4223" width="74.44140625" style="13" customWidth="1"/>
    <col min="4224" max="4249" width="5.33203125" style="13" customWidth="1"/>
    <col min="4250" max="4475" width="8.88671875" style="13"/>
    <col min="4476" max="4476" width="8.6640625" style="13" customWidth="1"/>
    <col min="4477" max="4477" width="5.6640625" style="13" customWidth="1"/>
    <col min="4478" max="4478" width="10.6640625" style="13" customWidth="1"/>
    <col min="4479" max="4479" width="74.44140625" style="13" customWidth="1"/>
    <col min="4480" max="4505" width="5.33203125" style="13" customWidth="1"/>
    <col min="4506" max="4731" width="8.88671875" style="13"/>
    <col min="4732" max="4732" width="8.6640625" style="13" customWidth="1"/>
    <col min="4733" max="4733" width="5.6640625" style="13" customWidth="1"/>
    <col min="4734" max="4734" width="10.6640625" style="13" customWidth="1"/>
    <col min="4735" max="4735" width="74.44140625" style="13" customWidth="1"/>
    <col min="4736" max="4761" width="5.33203125" style="13" customWidth="1"/>
    <col min="4762" max="4987" width="8.88671875" style="13"/>
    <col min="4988" max="4988" width="8.6640625" style="13" customWidth="1"/>
    <col min="4989" max="4989" width="5.6640625" style="13" customWidth="1"/>
    <col min="4990" max="4990" width="10.6640625" style="13" customWidth="1"/>
    <col min="4991" max="4991" width="74.44140625" style="13" customWidth="1"/>
    <col min="4992" max="5017" width="5.33203125" style="13" customWidth="1"/>
    <col min="5018" max="5243" width="8.88671875" style="13"/>
    <col min="5244" max="5244" width="8.6640625" style="13" customWidth="1"/>
    <col min="5245" max="5245" width="5.6640625" style="13" customWidth="1"/>
    <col min="5246" max="5246" width="10.6640625" style="13" customWidth="1"/>
    <col min="5247" max="5247" width="74.44140625" style="13" customWidth="1"/>
    <col min="5248" max="5273" width="5.33203125" style="13" customWidth="1"/>
    <col min="5274" max="5499" width="8.88671875" style="13"/>
    <col min="5500" max="5500" width="8.6640625" style="13" customWidth="1"/>
    <col min="5501" max="5501" width="5.6640625" style="13" customWidth="1"/>
    <col min="5502" max="5502" width="10.6640625" style="13" customWidth="1"/>
    <col min="5503" max="5503" width="74.44140625" style="13" customWidth="1"/>
    <col min="5504" max="5529" width="5.33203125" style="13" customWidth="1"/>
    <col min="5530" max="5755" width="8.88671875" style="13"/>
    <col min="5756" max="5756" width="8.6640625" style="13" customWidth="1"/>
    <col min="5757" max="5757" width="5.6640625" style="13" customWidth="1"/>
    <col min="5758" max="5758" width="10.6640625" style="13" customWidth="1"/>
    <col min="5759" max="5759" width="74.44140625" style="13" customWidth="1"/>
    <col min="5760" max="5785" width="5.33203125" style="13" customWidth="1"/>
    <col min="5786" max="6011" width="8.88671875" style="13"/>
    <col min="6012" max="6012" width="8.6640625" style="13" customWidth="1"/>
    <col min="6013" max="6013" width="5.6640625" style="13" customWidth="1"/>
    <col min="6014" max="6014" width="10.6640625" style="13" customWidth="1"/>
    <col min="6015" max="6015" width="74.44140625" style="13" customWidth="1"/>
    <col min="6016" max="6041" width="5.33203125" style="13" customWidth="1"/>
    <col min="6042" max="6267" width="8.88671875" style="13"/>
    <col min="6268" max="6268" width="8.6640625" style="13" customWidth="1"/>
    <col min="6269" max="6269" width="5.6640625" style="13" customWidth="1"/>
    <col min="6270" max="6270" width="10.6640625" style="13" customWidth="1"/>
    <col min="6271" max="6271" width="74.44140625" style="13" customWidth="1"/>
    <col min="6272" max="6297" width="5.33203125" style="13" customWidth="1"/>
    <col min="6298" max="6523" width="8.88671875" style="13"/>
    <col min="6524" max="6524" width="8.6640625" style="13" customWidth="1"/>
    <col min="6525" max="6525" width="5.6640625" style="13" customWidth="1"/>
    <col min="6526" max="6526" width="10.6640625" style="13" customWidth="1"/>
    <col min="6527" max="6527" width="74.44140625" style="13" customWidth="1"/>
    <col min="6528" max="6553" width="5.33203125" style="13" customWidth="1"/>
    <col min="6554" max="6779" width="8.88671875" style="13"/>
    <col min="6780" max="6780" width="8.6640625" style="13" customWidth="1"/>
    <col min="6781" max="6781" width="5.6640625" style="13" customWidth="1"/>
    <col min="6782" max="6782" width="10.6640625" style="13" customWidth="1"/>
    <col min="6783" max="6783" width="74.44140625" style="13" customWidth="1"/>
    <col min="6784" max="6809" width="5.33203125" style="13" customWidth="1"/>
    <col min="6810" max="7035" width="8.88671875" style="13"/>
    <col min="7036" max="7036" width="8.6640625" style="13" customWidth="1"/>
    <col min="7037" max="7037" width="5.6640625" style="13" customWidth="1"/>
    <col min="7038" max="7038" width="10.6640625" style="13" customWidth="1"/>
    <col min="7039" max="7039" width="74.44140625" style="13" customWidth="1"/>
    <col min="7040" max="7065" width="5.33203125" style="13" customWidth="1"/>
    <col min="7066" max="7291" width="8.88671875" style="13"/>
    <col min="7292" max="7292" width="8.6640625" style="13" customWidth="1"/>
    <col min="7293" max="7293" width="5.6640625" style="13" customWidth="1"/>
    <col min="7294" max="7294" width="10.6640625" style="13" customWidth="1"/>
    <col min="7295" max="7295" width="74.44140625" style="13" customWidth="1"/>
    <col min="7296" max="7321" width="5.33203125" style="13" customWidth="1"/>
    <col min="7322" max="7547" width="8.88671875" style="13"/>
    <col min="7548" max="7548" width="8.6640625" style="13" customWidth="1"/>
    <col min="7549" max="7549" width="5.6640625" style="13" customWidth="1"/>
    <col min="7550" max="7550" width="10.6640625" style="13" customWidth="1"/>
    <col min="7551" max="7551" width="74.44140625" style="13" customWidth="1"/>
    <col min="7552" max="7577" width="5.33203125" style="13" customWidth="1"/>
    <col min="7578" max="7803" width="8.88671875" style="13"/>
    <col min="7804" max="7804" width="8.6640625" style="13" customWidth="1"/>
    <col min="7805" max="7805" width="5.6640625" style="13" customWidth="1"/>
    <col min="7806" max="7806" width="10.6640625" style="13" customWidth="1"/>
    <col min="7807" max="7807" width="74.44140625" style="13" customWidth="1"/>
    <col min="7808" max="7833" width="5.33203125" style="13" customWidth="1"/>
    <col min="7834" max="8059" width="8.88671875" style="13"/>
    <col min="8060" max="8060" width="8.6640625" style="13" customWidth="1"/>
    <col min="8061" max="8061" width="5.6640625" style="13" customWidth="1"/>
    <col min="8062" max="8062" width="10.6640625" style="13" customWidth="1"/>
    <col min="8063" max="8063" width="74.44140625" style="13" customWidth="1"/>
    <col min="8064" max="8089" width="5.33203125" style="13" customWidth="1"/>
    <col min="8090" max="8315" width="8.88671875" style="13"/>
    <col min="8316" max="8316" width="8.6640625" style="13" customWidth="1"/>
    <col min="8317" max="8317" width="5.6640625" style="13" customWidth="1"/>
    <col min="8318" max="8318" width="10.6640625" style="13" customWidth="1"/>
    <col min="8319" max="8319" width="74.44140625" style="13" customWidth="1"/>
    <col min="8320" max="8345" width="5.33203125" style="13" customWidth="1"/>
    <col min="8346" max="8571" width="8.88671875" style="13"/>
    <col min="8572" max="8572" width="8.6640625" style="13" customWidth="1"/>
    <col min="8573" max="8573" width="5.6640625" style="13" customWidth="1"/>
    <col min="8574" max="8574" width="10.6640625" style="13" customWidth="1"/>
    <col min="8575" max="8575" width="74.44140625" style="13" customWidth="1"/>
    <col min="8576" max="8601" width="5.33203125" style="13" customWidth="1"/>
    <col min="8602" max="8827" width="8.88671875" style="13"/>
    <col min="8828" max="8828" width="8.6640625" style="13" customWidth="1"/>
    <col min="8829" max="8829" width="5.6640625" style="13" customWidth="1"/>
    <col min="8830" max="8830" width="10.6640625" style="13" customWidth="1"/>
    <col min="8831" max="8831" width="74.44140625" style="13" customWidth="1"/>
    <col min="8832" max="8857" width="5.33203125" style="13" customWidth="1"/>
    <col min="8858" max="9083" width="8.88671875" style="13"/>
    <col min="9084" max="9084" width="8.6640625" style="13" customWidth="1"/>
    <col min="9085" max="9085" width="5.6640625" style="13" customWidth="1"/>
    <col min="9086" max="9086" width="10.6640625" style="13" customWidth="1"/>
    <col min="9087" max="9087" width="74.44140625" style="13" customWidth="1"/>
    <col min="9088" max="9113" width="5.33203125" style="13" customWidth="1"/>
    <col min="9114" max="9339" width="8.88671875" style="13"/>
    <col min="9340" max="9340" width="8.6640625" style="13" customWidth="1"/>
    <col min="9341" max="9341" width="5.6640625" style="13" customWidth="1"/>
    <col min="9342" max="9342" width="10.6640625" style="13" customWidth="1"/>
    <col min="9343" max="9343" width="74.44140625" style="13" customWidth="1"/>
    <col min="9344" max="9369" width="5.33203125" style="13" customWidth="1"/>
    <col min="9370" max="9595" width="8.88671875" style="13"/>
    <col min="9596" max="9596" width="8.6640625" style="13" customWidth="1"/>
    <col min="9597" max="9597" width="5.6640625" style="13" customWidth="1"/>
    <col min="9598" max="9598" width="10.6640625" style="13" customWidth="1"/>
    <col min="9599" max="9599" width="74.44140625" style="13" customWidth="1"/>
    <col min="9600" max="9625" width="5.33203125" style="13" customWidth="1"/>
    <col min="9626" max="9851" width="8.88671875" style="13"/>
    <col min="9852" max="9852" width="8.6640625" style="13" customWidth="1"/>
    <col min="9853" max="9853" width="5.6640625" style="13" customWidth="1"/>
    <col min="9854" max="9854" width="10.6640625" style="13" customWidth="1"/>
    <col min="9855" max="9855" width="74.44140625" style="13" customWidth="1"/>
    <col min="9856" max="9881" width="5.33203125" style="13" customWidth="1"/>
    <col min="9882" max="10107" width="8.88671875" style="13"/>
    <col min="10108" max="10108" width="8.6640625" style="13" customWidth="1"/>
    <col min="10109" max="10109" width="5.6640625" style="13" customWidth="1"/>
    <col min="10110" max="10110" width="10.6640625" style="13" customWidth="1"/>
    <col min="10111" max="10111" width="74.44140625" style="13" customWidth="1"/>
    <col min="10112" max="10137" width="5.33203125" style="13" customWidth="1"/>
    <col min="10138" max="10363" width="8.88671875" style="13"/>
    <col min="10364" max="10364" width="8.6640625" style="13" customWidth="1"/>
    <col min="10365" max="10365" width="5.6640625" style="13" customWidth="1"/>
    <col min="10366" max="10366" width="10.6640625" style="13" customWidth="1"/>
    <col min="10367" max="10367" width="74.44140625" style="13" customWidth="1"/>
    <col min="10368" max="10393" width="5.33203125" style="13" customWidth="1"/>
    <col min="10394" max="10619" width="8.88671875" style="13"/>
    <col min="10620" max="10620" width="8.6640625" style="13" customWidth="1"/>
    <col min="10621" max="10621" width="5.6640625" style="13" customWidth="1"/>
    <col min="10622" max="10622" width="10.6640625" style="13" customWidth="1"/>
    <col min="10623" max="10623" width="74.44140625" style="13" customWidth="1"/>
    <col min="10624" max="10649" width="5.33203125" style="13" customWidth="1"/>
    <col min="10650" max="10875" width="8.88671875" style="13"/>
    <col min="10876" max="10876" width="8.6640625" style="13" customWidth="1"/>
    <col min="10877" max="10877" width="5.6640625" style="13" customWidth="1"/>
    <col min="10878" max="10878" width="10.6640625" style="13" customWidth="1"/>
    <col min="10879" max="10879" width="74.44140625" style="13" customWidth="1"/>
    <col min="10880" max="10905" width="5.33203125" style="13" customWidth="1"/>
    <col min="10906" max="11131" width="8.88671875" style="13"/>
    <col min="11132" max="11132" width="8.6640625" style="13" customWidth="1"/>
    <col min="11133" max="11133" width="5.6640625" style="13" customWidth="1"/>
    <col min="11134" max="11134" width="10.6640625" style="13" customWidth="1"/>
    <col min="11135" max="11135" width="74.44140625" style="13" customWidth="1"/>
    <col min="11136" max="11161" width="5.33203125" style="13" customWidth="1"/>
    <col min="11162" max="11387" width="8.88671875" style="13"/>
    <col min="11388" max="11388" width="8.6640625" style="13" customWidth="1"/>
    <col min="11389" max="11389" width="5.6640625" style="13" customWidth="1"/>
    <col min="11390" max="11390" width="10.6640625" style="13" customWidth="1"/>
    <col min="11391" max="11391" width="74.44140625" style="13" customWidth="1"/>
    <col min="11392" max="11417" width="5.33203125" style="13" customWidth="1"/>
    <col min="11418" max="11643" width="8.88671875" style="13"/>
    <col min="11644" max="11644" width="8.6640625" style="13" customWidth="1"/>
    <col min="11645" max="11645" width="5.6640625" style="13" customWidth="1"/>
    <col min="11646" max="11646" width="10.6640625" style="13" customWidth="1"/>
    <col min="11647" max="11647" width="74.44140625" style="13" customWidth="1"/>
    <col min="11648" max="11673" width="5.33203125" style="13" customWidth="1"/>
    <col min="11674" max="11899" width="8.88671875" style="13"/>
    <col min="11900" max="11900" width="8.6640625" style="13" customWidth="1"/>
    <col min="11901" max="11901" width="5.6640625" style="13" customWidth="1"/>
    <col min="11902" max="11902" width="10.6640625" style="13" customWidth="1"/>
    <col min="11903" max="11903" width="74.44140625" style="13" customWidth="1"/>
    <col min="11904" max="11929" width="5.33203125" style="13" customWidth="1"/>
    <col min="11930" max="12155" width="8.88671875" style="13"/>
    <col min="12156" max="12156" width="8.6640625" style="13" customWidth="1"/>
    <col min="12157" max="12157" width="5.6640625" style="13" customWidth="1"/>
    <col min="12158" max="12158" width="10.6640625" style="13" customWidth="1"/>
    <col min="12159" max="12159" width="74.44140625" style="13" customWidth="1"/>
    <col min="12160" max="12185" width="5.33203125" style="13" customWidth="1"/>
    <col min="12186" max="12411" width="8.88671875" style="13"/>
    <col min="12412" max="12412" width="8.6640625" style="13" customWidth="1"/>
    <col min="12413" max="12413" width="5.6640625" style="13" customWidth="1"/>
    <col min="12414" max="12414" width="10.6640625" style="13" customWidth="1"/>
    <col min="12415" max="12415" width="74.44140625" style="13" customWidth="1"/>
    <col min="12416" max="12441" width="5.33203125" style="13" customWidth="1"/>
    <col min="12442" max="12667" width="8.88671875" style="13"/>
    <col min="12668" max="12668" width="8.6640625" style="13" customWidth="1"/>
    <col min="12669" max="12669" width="5.6640625" style="13" customWidth="1"/>
    <col min="12670" max="12670" width="10.6640625" style="13" customWidth="1"/>
    <col min="12671" max="12671" width="74.44140625" style="13" customWidth="1"/>
    <col min="12672" max="12697" width="5.33203125" style="13" customWidth="1"/>
    <col min="12698" max="12923" width="8.88671875" style="13"/>
    <col min="12924" max="12924" width="8.6640625" style="13" customWidth="1"/>
    <col min="12925" max="12925" width="5.6640625" style="13" customWidth="1"/>
    <col min="12926" max="12926" width="10.6640625" style="13" customWidth="1"/>
    <col min="12927" max="12927" width="74.44140625" style="13" customWidth="1"/>
    <col min="12928" max="12953" width="5.33203125" style="13" customWidth="1"/>
    <col min="12954" max="13179" width="8.88671875" style="13"/>
    <col min="13180" max="13180" width="8.6640625" style="13" customWidth="1"/>
    <col min="13181" max="13181" width="5.6640625" style="13" customWidth="1"/>
    <col min="13182" max="13182" width="10.6640625" style="13" customWidth="1"/>
    <col min="13183" max="13183" width="74.44140625" style="13" customWidth="1"/>
    <col min="13184" max="13209" width="5.33203125" style="13" customWidth="1"/>
    <col min="13210" max="13435" width="8.88671875" style="13"/>
    <col min="13436" max="13436" width="8.6640625" style="13" customWidth="1"/>
    <col min="13437" max="13437" width="5.6640625" style="13" customWidth="1"/>
    <col min="13438" max="13438" width="10.6640625" style="13" customWidth="1"/>
    <col min="13439" max="13439" width="74.44140625" style="13" customWidth="1"/>
    <col min="13440" max="13465" width="5.33203125" style="13" customWidth="1"/>
    <col min="13466" max="13691" width="8.88671875" style="13"/>
    <col min="13692" max="13692" width="8.6640625" style="13" customWidth="1"/>
    <col min="13693" max="13693" width="5.6640625" style="13" customWidth="1"/>
    <col min="13694" max="13694" width="10.6640625" style="13" customWidth="1"/>
    <col min="13695" max="13695" width="74.44140625" style="13" customWidth="1"/>
    <col min="13696" max="13721" width="5.33203125" style="13" customWidth="1"/>
    <col min="13722" max="13947" width="8.88671875" style="13"/>
    <col min="13948" max="13948" width="8.6640625" style="13" customWidth="1"/>
    <col min="13949" max="13949" width="5.6640625" style="13" customWidth="1"/>
    <col min="13950" max="13950" width="10.6640625" style="13" customWidth="1"/>
    <col min="13951" max="13951" width="74.44140625" style="13" customWidth="1"/>
    <col min="13952" max="13977" width="5.33203125" style="13" customWidth="1"/>
    <col min="13978" max="14203" width="8.88671875" style="13"/>
    <col min="14204" max="14204" width="8.6640625" style="13" customWidth="1"/>
    <col min="14205" max="14205" width="5.6640625" style="13" customWidth="1"/>
    <col min="14206" max="14206" width="10.6640625" style="13" customWidth="1"/>
    <col min="14207" max="14207" width="74.44140625" style="13" customWidth="1"/>
    <col min="14208" max="14233" width="5.33203125" style="13" customWidth="1"/>
    <col min="14234" max="14459" width="8.88671875" style="13"/>
    <col min="14460" max="14460" width="8.6640625" style="13" customWidth="1"/>
    <col min="14461" max="14461" width="5.6640625" style="13" customWidth="1"/>
    <col min="14462" max="14462" width="10.6640625" style="13" customWidth="1"/>
    <col min="14463" max="14463" width="74.44140625" style="13" customWidth="1"/>
    <col min="14464" max="14489" width="5.33203125" style="13" customWidth="1"/>
    <col min="14490" max="14715" width="8.88671875" style="13"/>
    <col min="14716" max="14716" width="8.6640625" style="13" customWidth="1"/>
    <col min="14717" max="14717" width="5.6640625" style="13" customWidth="1"/>
    <col min="14718" max="14718" width="10.6640625" style="13" customWidth="1"/>
    <col min="14719" max="14719" width="74.44140625" style="13" customWidth="1"/>
    <col min="14720" max="14745" width="5.33203125" style="13" customWidth="1"/>
    <col min="14746" max="14971" width="8.88671875" style="13"/>
    <col min="14972" max="14972" width="8.6640625" style="13" customWidth="1"/>
    <col min="14973" max="14973" width="5.6640625" style="13" customWidth="1"/>
    <col min="14974" max="14974" width="10.6640625" style="13" customWidth="1"/>
    <col min="14975" max="14975" width="74.44140625" style="13" customWidth="1"/>
    <col min="14976" max="15001" width="5.33203125" style="13" customWidth="1"/>
    <col min="15002" max="15227" width="8.88671875" style="13"/>
    <col min="15228" max="15228" width="8.6640625" style="13" customWidth="1"/>
    <col min="15229" max="15229" width="5.6640625" style="13" customWidth="1"/>
    <col min="15230" max="15230" width="10.6640625" style="13" customWidth="1"/>
    <col min="15231" max="15231" width="74.44140625" style="13" customWidth="1"/>
    <col min="15232" max="15257" width="5.33203125" style="13" customWidth="1"/>
    <col min="15258" max="15483" width="8.88671875" style="13"/>
    <col min="15484" max="15484" width="8.6640625" style="13" customWidth="1"/>
    <col min="15485" max="15485" width="5.6640625" style="13" customWidth="1"/>
    <col min="15486" max="15486" width="10.6640625" style="13" customWidth="1"/>
    <col min="15487" max="15487" width="74.44140625" style="13" customWidth="1"/>
    <col min="15488" max="15513" width="5.33203125" style="13" customWidth="1"/>
    <col min="15514" max="15739" width="8.88671875" style="13"/>
    <col min="15740" max="15740" width="8.6640625" style="13" customWidth="1"/>
    <col min="15741" max="15741" width="5.6640625" style="13" customWidth="1"/>
    <col min="15742" max="15742" width="10.6640625" style="13" customWidth="1"/>
    <col min="15743" max="15743" width="74.44140625" style="13" customWidth="1"/>
    <col min="15744" max="15769" width="5.33203125" style="13" customWidth="1"/>
    <col min="15770" max="15995" width="8.88671875" style="13"/>
    <col min="15996" max="15996" width="8.6640625" style="13" customWidth="1"/>
    <col min="15997" max="15997" width="5.6640625" style="13" customWidth="1"/>
    <col min="15998" max="15998" width="10.6640625" style="13" customWidth="1"/>
    <col min="15999" max="15999" width="74.44140625" style="13" customWidth="1"/>
    <col min="16000" max="16025" width="5.33203125" style="13" customWidth="1"/>
    <col min="16026" max="16384" width="8.88671875" style="13"/>
  </cols>
  <sheetData>
    <row r="2" spans="2:37" ht="15" customHeight="1" x14ac:dyDescent="0.3">
      <c r="B2" s="30"/>
      <c r="C2" s="30"/>
      <c r="D2" s="30"/>
      <c r="E2" s="30"/>
    </row>
    <row r="3" spans="2:37" ht="15" customHeight="1" x14ac:dyDescent="0.3">
      <c r="B3" s="30"/>
      <c r="C3" s="30"/>
      <c r="D3" s="30"/>
      <c r="E3" s="30"/>
    </row>
    <row r="4" spans="2:37" ht="15" customHeight="1" x14ac:dyDescent="0.3">
      <c r="B4" s="40"/>
      <c r="C4" s="40"/>
      <c r="D4" s="40"/>
      <c r="E4" s="40"/>
    </row>
    <row r="5" spans="2:37" ht="15" customHeight="1" x14ac:dyDescent="0.3">
      <c r="B5" s="40"/>
      <c r="C5" s="40"/>
      <c r="D5" s="40"/>
      <c r="E5" s="40"/>
    </row>
    <row r="6" spans="2:37" ht="15" customHeight="1" x14ac:dyDescent="0.3">
      <c r="B6" s="40"/>
      <c r="C6" s="40"/>
      <c r="D6" s="40"/>
      <c r="E6" s="40"/>
    </row>
    <row r="7" spans="2:37" ht="15" customHeight="1" x14ac:dyDescent="0.3">
      <c r="B7" s="68"/>
      <c r="C7" s="69"/>
      <c r="D7" s="68"/>
      <c r="E7" s="68"/>
    </row>
    <row r="8" spans="2:37" ht="15" customHeight="1" x14ac:dyDescent="0.3">
      <c r="B8" s="66"/>
      <c r="C8" s="67"/>
      <c r="D8" s="66"/>
      <c r="E8" s="40"/>
    </row>
    <row r="9" spans="2:37" ht="44.4" customHeight="1" x14ac:dyDescent="0.3">
      <c r="B9" s="153" t="s">
        <v>160</v>
      </c>
      <c r="C9" s="155"/>
      <c r="AK9" s="145" t="s">
        <v>148</v>
      </c>
    </row>
    <row r="10" spans="2:37" ht="15" customHeight="1" x14ac:dyDescent="0.3">
      <c r="B10" s="91"/>
      <c r="C10" s="93"/>
      <c r="AK10" s="145" t="s">
        <v>147</v>
      </c>
    </row>
    <row r="11" spans="2:37" ht="15" customHeight="1" x14ac:dyDescent="0.3">
      <c r="B11" s="70" t="s">
        <v>161</v>
      </c>
      <c r="C11" s="72"/>
      <c r="AK11" s="146">
        <v>1.0711466999999999</v>
      </c>
    </row>
    <row r="12" spans="2:37" ht="15" customHeight="1" x14ac:dyDescent="0.3">
      <c r="B12" s="73" t="s">
        <v>162</v>
      </c>
      <c r="C12" s="136"/>
      <c r="AK12" s="147"/>
    </row>
    <row r="13" spans="2:37" ht="15" customHeight="1" x14ac:dyDescent="0.3">
      <c r="B13" s="76"/>
      <c r="C13" s="77"/>
    </row>
    <row r="14" spans="2:37" ht="15" customHeight="1" x14ac:dyDescent="0.3">
      <c r="B14" s="78" t="s">
        <v>169</v>
      </c>
      <c r="C14" s="126"/>
    </row>
    <row r="15" spans="2:37" ht="15" customHeight="1" x14ac:dyDescent="0.3">
      <c r="B15" s="81" t="s">
        <v>163</v>
      </c>
      <c r="C15" s="127"/>
    </row>
    <row r="16" spans="2:37" ht="15" customHeight="1" x14ac:dyDescent="0.3">
      <c r="B16" s="84" t="s">
        <v>164</v>
      </c>
      <c r="C16" s="128"/>
    </row>
    <row r="18" spans="1:138" s="15" customFormat="1" ht="15" customHeight="1" x14ac:dyDescent="0.3">
      <c r="A18" s="57"/>
      <c r="B18" s="9"/>
      <c r="C18" s="115" t="s">
        <v>123</v>
      </c>
      <c r="D18" s="13"/>
      <c r="E18" s="13"/>
      <c r="F18" s="13"/>
      <c r="G18" s="13"/>
      <c r="H18" s="13"/>
      <c r="AI18" s="15" t="s">
        <v>126</v>
      </c>
      <c r="BO18" s="19"/>
      <c r="BQ18" s="15" t="s">
        <v>5</v>
      </c>
      <c r="BS18" s="13"/>
      <c r="CV18" s="19"/>
      <c r="CW18" s="18"/>
      <c r="CX18" s="18"/>
      <c r="CY18" s="15" t="s">
        <v>113</v>
      </c>
      <c r="CZ18" s="13"/>
      <c r="EC18" s="19"/>
      <c r="EE18" s="54"/>
      <c r="EF18" s="55"/>
      <c r="EG18" s="56"/>
    </row>
    <row r="19" spans="1:138" s="17" customFormat="1" ht="15" customHeight="1" x14ac:dyDescent="0.3">
      <c r="A19" s="57"/>
      <c r="B19" s="9"/>
      <c r="C19" s="11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12"/>
      <c r="AI19" s="13"/>
      <c r="AJ19" s="13"/>
      <c r="AK19" s="9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14"/>
      <c r="BP19" s="12"/>
      <c r="BQ19" s="8"/>
      <c r="BR19" s="9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  <c r="CJ19" s="8"/>
      <c r="CK19" s="8"/>
      <c r="CL19" s="8"/>
      <c r="CM19" s="8"/>
      <c r="CN19" s="8"/>
      <c r="CO19" s="8"/>
      <c r="CP19" s="8"/>
      <c r="CQ19" s="8"/>
      <c r="CR19" s="8"/>
      <c r="CS19" s="8"/>
      <c r="CT19" s="8"/>
      <c r="CU19" s="8"/>
      <c r="CV19" s="14"/>
      <c r="CW19" s="16"/>
      <c r="CX19" s="16"/>
      <c r="CY19" s="15"/>
      <c r="CZ19" s="8"/>
      <c r="DA19" s="8"/>
      <c r="DB19" s="8"/>
      <c r="DC19" s="8"/>
      <c r="DD19" s="8"/>
      <c r="DE19" s="8"/>
      <c r="DF19" s="8"/>
      <c r="DG19" s="8"/>
      <c r="DH19" s="8"/>
      <c r="DI19" s="8"/>
      <c r="DJ19" s="8"/>
      <c r="DK19" s="8"/>
      <c r="DL19" s="8"/>
      <c r="DM19" s="8"/>
      <c r="DN19" s="8"/>
      <c r="DO19" s="8"/>
      <c r="DP19" s="8"/>
      <c r="DQ19" s="8"/>
      <c r="DR19" s="8"/>
      <c r="DS19" s="8"/>
      <c r="DT19" s="8"/>
      <c r="DU19" s="8"/>
      <c r="DV19" s="8"/>
      <c r="DW19" s="8"/>
      <c r="DX19" s="8"/>
      <c r="DY19" s="8"/>
      <c r="DZ19" s="8"/>
      <c r="EA19" s="8"/>
      <c r="EB19" s="8"/>
      <c r="EC19" s="14"/>
    </row>
    <row r="20" spans="1:138" s="17" customFormat="1" ht="15" customHeight="1" x14ac:dyDescent="0.3">
      <c r="A20" s="57"/>
      <c r="B20" s="183" t="s">
        <v>109</v>
      </c>
      <c r="C20" s="184" t="s">
        <v>6</v>
      </c>
      <c r="D20" s="172" t="s">
        <v>7</v>
      </c>
      <c r="E20" s="172" t="s">
        <v>8</v>
      </c>
      <c r="F20" s="172" t="s">
        <v>9</v>
      </c>
      <c r="G20" s="172" t="s">
        <v>10</v>
      </c>
      <c r="H20" s="172" t="s">
        <v>11</v>
      </c>
      <c r="I20" s="172" t="s">
        <v>12</v>
      </c>
      <c r="J20" s="172" t="s">
        <v>13</v>
      </c>
      <c r="K20" s="172" t="s">
        <v>14</v>
      </c>
      <c r="L20" s="172" t="s">
        <v>15</v>
      </c>
      <c r="M20" s="172" t="s">
        <v>16</v>
      </c>
      <c r="N20" s="172" t="s">
        <v>17</v>
      </c>
      <c r="O20" s="172" t="s">
        <v>18</v>
      </c>
      <c r="P20" s="172" t="s">
        <v>19</v>
      </c>
      <c r="Q20" s="172" t="s">
        <v>20</v>
      </c>
      <c r="R20" s="172" t="s">
        <v>21</v>
      </c>
      <c r="S20" s="172" t="s">
        <v>22</v>
      </c>
      <c r="T20" s="172" t="s">
        <v>23</v>
      </c>
      <c r="U20" s="172" t="s">
        <v>24</v>
      </c>
      <c r="V20" s="172" t="s">
        <v>25</v>
      </c>
      <c r="W20" s="172" t="s">
        <v>26</v>
      </c>
      <c r="X20" s="172" t="s">
        <v>27</v>
      </c>
      <c r="Y20" s="172" t="s">
        <v>28</v>
      </c>
      <c r="Z20" s="172" t="s">
        <v>29</v>
      </c>
      <c r="AA20" s="172" t="s">
        <v>30</v>
      </c>
      <c r="AB20" s="172" t="s">
        <v>31</v>
      </c>
      <c r="AC20" s="172" t="s">
        <v>32</v>
      </c>
      <c r="AD20" s="172" t="s">
        <v>33</v>
      </c>
      <c r="AE20" s="172" t="s">
        <v>34</v>
      </c>
      <c r="AF20" s="172" t="s">
        <v>35</v>
      </c>
      <c r="AG20" s="172" t="s">
        <v>36</v>
      </c>
      <c r="AH20" s="26"/>
      <c r="AI20" s="195" t="s">
        <v>69</v>
      </c>
      <c r="AJ20" s="182" t="s">
        <v>37</v>
      </c>
      <c r="AK20" s="197" t="s">
        <v>122</v>
      </c>
      <c r="AL20" s="190">
        <v>1</v>
      </c>
      <c r="AM20" s="190">
        <v>2</v>
      </c>
      <c r="AN20" s="190">
        <v>3</v>
      </c>
      <c r="AO20" s="190">
        <v>4</v>
      </c>
      <c r="AP20" s="190">
        <v>5</v>
      </c>
      <c r="AQ20" s="190">
        <v>6</v>
      </c>
      <c r="AR20" s="190">
        <v>7</v>
      </c>
      <c r="AS20" s="190">
        <v>8</v>
      </c>
      <c r="AT20" s="190">
        <v>9</v>
      </c>
      <c r="AU20" s="190">
        <v>10</v>
      </c>
      <c r="AV20" s="190">
        <v>11</v>
      </c>
      <c r="AW20" s="190">
        <v>12</v>
      </c>
      <c r="AX20" s="190">
        <v>13</v>
      </c>
      <c r="AY20" s="190">
        <v>14</v>
      </c>
      <c r="AZ20" s="190">
        <v>15</v>
      </c>
      <c r="BA20" s="190">
        <v>16</v>
      </c>
      <c r="BB20" s="190">
        <v>17</v>
      </c>
      <c r="BC20" s="190">
        <v>18</v>
      </c>
      <c r="BD20" s="190">
        <v>19</v>
      </c>
      <c r="BE20" s="190">
        <v>20</v>
      </c>
      <c r="BF20" s="190">
        <v>21</v>
      </c>
      <c r="BG20" s="190">
        <v>22</v>
      </c>
      <c r="BH20" s="190">
        <v>23</v>
      </c>
      <c r="BI20" s="190">
        <v>24</v>
      </c>
      <c r="BJ20" s="190">
        <v>25</v>
      </c>
      <c r="BK20" s="190">
        <v>26</v>
      </c>
      <c r="BL20" s="190">
        <v>27</v>
      </c>
      <c r="BM20" s="190">
        <v>28</v>
      </c>
      <c r="BN20" s="190">
        <v>29</v>
      </c>
      <c r="BO20" s="190">
        <v>30</v>
      </c>
      <c r="BP20" s="12"/>
      <c r="BQ20" s="193" t="s">
        <v>130</v>
      </c>
      <c r="BR20" s="191" t="s">
        <v>129</v>
      </c>
      <c r="BS20" s="190">
        <v>1</v>
      </c>
      <c r="BT20" s="190">
        <v>2</v>
      </c>
      <c r="BU20" s="190">
        <v>3</v>
      </c>
      <c r="BV20" s="190">
        <v>4</v>
      </c>
      <c r="BW20" s="190">
        <v>5</v>
      </c>
      <c r="BX20" s="190">
        <v>6</v>
      </c>
      <c r="BY20" s="190">
        <v>7</v>
      </c>
      <c r="BZ20" s="190">
        <v>8</v>
      </c>
      <c r="CA20" s="190">
        <v>9</v>
      </c>
      <c r="CB20" s="190">
        <v>10</v>
      </c>
      <c r="CC20" s="190">
        <v>11</v>
      </c>
      <c r="CD20" s="190">
        <v>12</v>
      </c>
      <c r="CE20" s="190">
        <v>13</v>
      </c>
      <c r="CF20" s="190">
        <v>14</v>
      </c>
      <c r="CG20" s="190">
        <v>15</v>
      </c>
      <c r="CH20" s="190">
        <v>16</v>
      </c>
      <c r="CI20" s="190">
        <v>17</v>
      </c>
      <c r="CJ20" s="190">
        <v>18</v>
      </c>
      <c r="CK20" s="190">
        <v>19</v>
      </c>
      <c r="CL20" s="190">
        <v>20</v>
      </c>
      <c r="CM20" s="190">
        <v>21</v>
      </c>
      <c r="CN20" s="190">
        <v>22</v>
      </c>
      <c r="CO20" s="190">
        <v>23</v>
      </c>
      <c r="CP20" s="190">
        <v>24</v>
      </c>
      <c r="CQ20" s="190">
        <v>25</v>
      </c>
      <c r="CR20" s="190">
        <v>26</v>
      </c>
      <c r="CS20" s="190">
        <v>27</v>
      </c>
      <c r="CT20" s="190">
        <v>28</v>
      </c>
      <c r="CU20" s="190">
        <v>29</v>
      </c>
      <c r="CV20" s="190">
        <v>30</v>
      </c>
      <c r="CW20" s="16"/>
      <c r="CX20" s="16"/>
      <c r="CY20" s="188" t="s">
        <v>114</v>
      </c>
      <c r="CZ20" s="186">
        <v>1</v>
      </c>
      <c r="DA20" s="186">
        <v>2</v>
      </c>
      <c r="DB20" s="186">
        <v>3</v>
      </c>
      <c r="DC20" s="186">
        <v>4</v>
      </c>
      <c r="DD20" s="186">
        <v>5</v>
      </c>
      <c r="DE20" s="186">
        <v>6</v>
      </c>
      <c r="DF20" s="186">
        <v>7</v>
      </c>
      <c r="DG20" s="186">
        <v>8</v>
      </c>
      <c r="DH20" s="186">
        <v>9</v>
      </c>
      <c r="DI20" s="186">
        <v>10</v>
      </c>
      <c r="DJ20" s="186">
        <v>11</v>
      </c>
      <c r="DK20" s="186">
        <v>12</v>
      </c>
      <c r="DL20" s="186">
        <v>13</v>
      </c>
      <c r="DM20" s="186">
        <v>14</v>
      </c>
      <c r="DN20" s="186">
        <v>15</v>
      </c>
      <c r="DO20" s="186">
        <v>16</v>
      </c>
      <c r="DP20" s="186">
        <v>17</v>
      </c>
      <c r="DQ20" s="186">
        <v>18</v>
      </c>
      <c r="DR20" s="186">
        <v>19</v>
      </c>
      <c r="DS20" s="186">
        <v>20</v>
      </c>
      <c r="DT20" s="186">
        <v>21</v>
      </c>
      <c r="DU20" s="186">
        <v>22</v>
      </c>
      <c r="DV20" s="186">
        <v>23</v>
      </c>
      <c r="DW20" s="186">
        <v>24</v>
      </c>
      <c r="DX20" s="186">
        <v>25</v>
      </c>
      <c r="DY20" s="186">
        <v>26</v>
      </c>
      <c r="DZ20" s="186">
        <v>27</v>
      </c>
      <c r="EA20" s="186">
        <v>28</v>
      </c>
      <c r="EB20" s="186">
        <v>29</v>
      </c>
      <c r="EC20" s="186">
        <v>30</v>
      </c>
    </row>
    <row r="21" spans="1:138" s="17" customFormat="1" ht="15" customHeight="1" x14ac:dyDescent="0.3">
      <c r="A21" s="57"/>
      <c r="B21" s="183"/>
      <c r="C21" s="185"/>
      <c r="D21" s="173"/>
      <c r="E21" s="173"/>
      <c r="F21" s="173"/>
      <c r="G21" s="173"/>
      <c r="H21" s="173"/>
      <c r="I21" s="173"/>
      <c r="J21" s="173"/>
      <c r="K21" s="173"/>
      <c r="L21" s="173"/>
      <c r="M21" s="173"/>
      <c r="N21" s="173"/>
      <c r="O21" s="173"/>
      <c r="P21" s="173"/>
      <c r="Q21" s="173"/>
      <c r="R21" s="173"/>
      <c r="S21" s="173"/>
      <c r="T21" s="173"/>
      <c r="U21" s="173"/>
      <c r="V21" s="173"/>
      <c r="W21" s="173"/>
      <c r="X21" s="173"/>
      <c r="Y21" s="173"/>
      <c r="Z21" s="173"/>
      <c r="AA21" s="173"/>
      <c r="AB21" s="173"/>
      <c r="AC21" s="173"/>
      <c r="AD21" s="173"/>
      <c r="AE21" s="173"/>
      <c r="AF21" s="173"/>
      <c r="AG21" s="173"/>
      <c r="AH21" s="26"/>
      <c r="AI21" s="196"/>
      <c r="AJ21" s="173"/>
      <c r="AK21" s="198"/>
      <c r="AL21" s="187"/>
      <c r="AM21" s="187"/>
      <c r="AN21" s="187"/>
      <c r="AO21" s="187"/>
      <c r="AP21" s="187"/>
      <c r="AQ21" s="187"/>
      <c r="AR21" s="187"/>
      <c r="AS21" s="187"/>
      <c r="AT21" s="187"/>
      <c r="AU21" s="187"/>
      <c r="AV21" s="187"/>
      <c r="AW21" s="187"/>
      <c r="AX21" s="187"/>
      <c r="AY21" s="187"/>
      <c r="AZ21" s="187"/>
      <c r="BA21" s="187"/>
      <c r="BB21" s="187"/>
      <c r="BC21" s="187"/>
      <c r="BD21" s="187"/>
      <c r="BE21" s="187"/>
      <c r="BF21" s="187"/>
      <c r="BG21" s="187"/>
      <c r="BH21" s="187"/>
      <c r="BI21" s="187"/>
      <c r="BJ21" s="187"/>
      <c r="BK21" s="187"/>
      <c r="BL21" s="187"/>
      <c r="BM21" s="187"/>
      <c r="BN21" s="187"/>
      <c r="BO21" s="187"/>
      <c r="BP21" s="12"/>
      <c r="BQ21" s="194"/>
      <c r="BR21" s="192"/>
      <c r="BS21" s="187"/>
      <c r="BT21" s="187"/>
      <c r="BU21" s="187"/>
      <c r="BV21" s="187"/>
      <c r="BW21" s="187"/>
      <c r="BX21" s="187"/>
      <c r="BY21" s="187"/>
      <c r="BZ21" s="187"/>
      <c r="CA21" s="187"/>
      <c r="CB21" s="187"/>
      <c r="CC21" s="187"/>
      <c r="CD21" s="187"/>
      <c r="CE21" s="187"/>
      <c r="CF21" s="187"/>
      <c r="CG21" s="187"/>
      <c r="CH21" s="187"/>
      <c r="CI21" s="187"/>
      <c r="CJ21" s="187"/>
      <c r="CK21" s="187"/>
      <c r="CL21" s="187"/>
      <c r="CM21" s="187"/>
      <c r="CN21" s="187"/>
      <c r="CO21" s="187"/>
      <c r="CP21" s="187"/>
      <c r="CQ21" s="187"/>
      <c r="CR21" s="187"/>
      <c r="CS21" s="187"/>
      <c r="CT21" s="187"/>
      <c r="CU21" s="187"/>
      <c r="CV21" s="187"/>
      <c r="CW21" s="16"/>
      <c r="CX21" s="16"/>
      <c r="CY21" s="189"/>
      <c r="CZ21" s="187"/>
      <c r="DA21" s="187"/>
      <c r="DB21" s="187"/>
      <c r="DC21" s="187"/>
      <c r="DD21" s="187"/>
      <c r="DE21" s="187"/>
      <c r="DF21" s="187"/>
      <c r="DG21" s="187"/>
      <c r="DH21" s="187"/>
      <c r="DI21" s="187"/>
      <c r="DJ21" s="187"/>
      <c r="DK21" s="187"/>
      <c r="DL21" s="187"/>
      <c r="DM21" s="187"/>
      <c r="DN21" s="187"/>
      <c r="DO21" s="187"/>
      <c r="DP21" s="187"/>
      <c r="DQ21" s="187"/>
      <c r="DR21" s="187"/>
      <c r="DS21" s="187"/>
      <c r="DT21" s="187"/>
      <c r="DU21" s="187"/>
      <c r="DV21" s="187"/>
      <c r="DW21" s="187"/>
      <c r="DX21" s="187"/>
      <c r="DY21" s="187"/>
      <c r="DZ21" s="187"/>
      <c r="EA21" s="187"/>
      <c r="EB21" s="187"/>
      <c r="EC21" s="187"/>
    </row>
    <row r="22" spans="1:138" s="21" customFormat="1" ht="15" customHeight="1" x14ac:dyDescent="0.3">
      <c r="A22" s="57"/>
      <c r="B22" s="98" t="str">
        <f>Cronogramas!B21</f>
        <v>1.1</v>
      </c>
      <c r="C22" s="112" t="str">
        <f>Cronogramas!C21</f>
        <v>Sede/Centro Administrativo</v>
      </c>
      <c r="D22" s="108"/>
      <c r="E22" s="109"/>
      <c r="F22" s="109"/>
      <c r="G22" s="109"/>
      <c r="H22" s="109"/>
      <c r="I22" s="109"/>
      <c r="J22" s="109"/>
      <c r="K22" s="109"/>
      <c r="L22" s="109"/>
      <c r="M22" s="109"/>
      <c r="N22" s="109"/>
      <c r="O22" s="109"/>
      <c r="P22" s="109"/>
      <c r="Q22" s="109"/>
      <c r="R22" s="110"/>
      <c r="S22" s="108"/>
      <c r="T22" s="109"/>
      <c r="U22" s="109"/>
      <c r="V22" s="109"/>
      <c r="W22" s="109"/>
      <c r="X22" s="109"/>
      <c r="Y22" s="109"/>
      <c r="Z22" s="109"/>
      <c r="AA22" s="109"/>
      <c r="AB22" s="109"/>
      <c r="AC22" s="109"/>
      <c r="AD22" s="109"/>
      <c r="AE22" s="109"/>
      <c r="AF22" s="109"/>
      <c r="AG22" s="110"/>
      <c r="AH22" s="27"/>
      <c r="AI22" s="116"/>
      <c r="AJ22" s="113"/>
      <c r="AK22" s="117"/>
      <c r="AL22" s="118"/>
      <c r="AM22" s="118"/>
      <c r="AN22" s="118"/>
      <c r="AO22" s="118"/>
      <c r="AP22" s="118"/>
      <c r="AQ22" s="118"/>
      <c r="AR22" s="118"/>
      <c r="AS22" s="118"/>
      <c r="AT22" s="118"/>
      <c r="AU22" s="118"/>
      <c r="AV22" s="118"/>
      <c r="AW22" s="118"/>
      <c r="AX22" s="118"/>
      <c r="AY22" s="118"/>
      <c r="AZ22" s="118"/>
      <c r="BA22" s="118"/>
      <c r="BB22" s="118"/>
      <c r="BC22" s="118"/>
      <c r="BD22" s="118"/>
      <c r="BE22" s="118"/>
      <c r="BF22" s="118"/>
      <c r="BG22" s="118"/>
      <c r="BH22" s="118"/>
      <c r="BI22" s="118"/>
      <c r="BJ22" s="118"/>
      <c r="BK22" s="118"/>
      <c r="BL22" s="118"/>
      <c r="BM22" s="118"/>
      <c r="BN22" s="118"/>
      <c r="BO22" s="118"/>
      <c r="BP22" s="15"/>
      <c r="BQ22" s="123"/>
      <c r="BR22" s="124">
        <f>SUBTOTAL(9,BR23:BR24)</f>
        <v>357848.19238589844</v>
      </c>
      <c r="BS22" s="123"/>
      <c r="BT22" s="118"/>
      <c r="BU22" s="118"/>
      <c r="BV22" s="118"/>
      <c r="BW22" s="118"/>
      <c r="BX22" s="118"/>
      <c r="BY22" s="118"/>
      <c r="BZ22" s="118"/>
      <c r="CA22" s="118"/>
      <c r="CB22" s="118"/>
      <c r="CC22" s="118"/>
      <c r="CD22" s="118"/>
      <c r="CE22" s="118"/>
      <c r="CF22" s="118"/>
      <c r="CG22" s="118"/>
      <c r="CH22" s="118"/>
      <c r="CI22" s="118"/>
      <c r="CJ22" s="118"/>
      <c r="CK22" s="118"/>
      <c r="CL22" s="118"/>
      <c r="CM22" s="118"/>
      <c r="CN22" s="118"/>
      <c r="CO22" s="118"/>
      <c r="CP22" s="118"/>
      <c r="CQ22" s="118"/>
      <c r="CR22" s="118"/>
      <c r="CS22" s="118"/>
      <c r="CT22" s="118"/>
      <c r="CU22" s="118"/>
      <c r="CV22" s="119"/>
      <c r="CW22" s="16"/>
      <c r="CX22" s="16"/>
      <c r="CY22" s="113"/>
      <c r="CZ22" s="123"/>
      <c r="DA22" s="118"/>
      <c r="DB22" s="118"/>
      <c r="DC22" s="118"/>
      <c r="DD22" s="118"/>
      <c r="DE22" s="118"/>
      <c r="DF22" s="118"/>
      <c r="DG22" s="118"/>
      <c r="DH22" s="118"/>
      <c r="DI22" s="118"/>
      <c r="DJ22" s="118"/>
      <c r="DK22" s="118"/>
      <c r="DL22" s="118"/>
      <c r="DM22" s="118"/>
      <c r="DN22" s="118"/>
      <c r="DO22" s="118"/>
      <c r="DP22" s="118"/>
      <c r="DQ22" s="118"/>
      <c r="DR22" s="118"/>
      <c r="DS22" s="118"/>
      <c r="DT22" s="118"/>
      <c r="DU22" s="118"/>
      <c r="DV22" s="118"/>
      <c r="DW22" s="118"/>
      <c r="DX22" s="118"/>
      <c r="DY22" s="118"/>
      <c r="DZ22" s="118"/>
      <c r="EA22" s="118"/>
      <c r="EB22" s="118"/>
      <c r="EC22" s="119"/>
      <c r="EE22" s="17"/>
      <c r="EF22" s="17"/>
      <c r="EG22" s="17"/>
      <c r="EH22" s="17"/>
    </row>
    <row r="23" spans="1:138" ht="15" customHeight="1" x14ac:dyDescent="0.3">
      <c r="A23" s="57"/>
      <c r="B23" s="2" t="str">
        <f>Cronogramas!B22</f>
        <v>1.1.1</v>
      </c>
      <c r="C23" s="3" t="str">
        <f>Cronogramas!C22</f>
        <v>ISO 9001:2008</v>
      </c>
      <c r="D23" s="4">
        <f>Cronogramas!E22</f>
        <v>1</v>
      </c>
      <c r="E23" s="4">
        <f>Cronogramas!F22</f>
        <v>1</v>
      </c>
      <c r="F23" s="4">
        <f>Cronogramas!G22</f>
        <v>1</v>
      </c>
      <c r="G23" s="4">
        <f>Cronogramas!H22</f>
        <v>1</v>
      </c>
      <c r="H23" s="4">
        <f>Cronogramas!I22</f>
        <v>1</v>
      </c>
      <c r="I23" s="4">
        <f>Cronogramas!J22</f>
        <v>1</v>
      </c>
      <c r="J23" s="4">
        <f>Cronogramas!K22</f>
        <v>1</v>
      </c>
      <c r="K23" s="4">
        <f>Cronogramas!L22</f>
        <v>1</v>
      </c>
      <c r="L23" s="4">
        <f>Cronogramas!M22</f>
        <v>1</v>
      </c>
      <c r="M23" s="4">
        <f>Cronogramas!N22</f>
        <v>1</v>
      </c>
      <c r="N23" s="4">
        <f>Cronogramas!O22</f>
        <v>1</v>
      </c>
      <c r="O23" s="4">
        <f>Cronogramas!P22</f>
        <v>1</v>
      </c>
      <c r="P23" s="4">
        <f>Cronogramas!Q22</f>
        <v>1</v>
      </c>
      <c r="Q23" s="4">
        <f>Cronogramas!R22</f>
        <v>1</v>
      </c>
      <c r="R23" s="4">
        <f>Cronogramas!S22</f>
        <v>1</v>
      </c>
      <c r="S23" s="4">
        <f>Cronogramas!T22</f>
        <v>1</v>
      </c>
      <c r="T23" s="4">
        <f>Cronogramas!U22</f>
        <v>1</v>
      </c>
      <c r="U23" s="4">
        <f>Cronogramas!V22</f>
        <v>1</v>
      </c>
      <c r="V23" s="4">
        <f>Cronogramas!W22</f>
        <v>1</v>
      </c>
      <c r="W23" s="4">
        <f>Cronogramas!X22</f>
        <v>1</v>
      </c>
      <c r="X23" s="4">
        <f>Cronogramas!Y22</f>
        <v>1</v>
      </c>
      <c r="Y23" s="4">
        <f>Cronogramas!Z22</f>
        <v>1</v>
      </c>
      <c r="Z23" s="4">
        <f>Cronogramas!AA22</f>
        <v>1</v>
      </c>
      <c r="AA23" s="4">
        <f>Cronogramas!AB22</f>
        <v>1</v>
      </c>
      <c r="AB23" s="4">
        <f>Cronogramas!AC22</f>
        <v>1</v>
      </c>
      <c r="AC23" s="4">
        <f>Cronogramas!AD22</f>
        <v>1</v>
      </c>
      <c r="AD23" s="4">
        <f>Cronogramas!AE22</f>
        <v>1</v>
      </c>
      <c r="AE23" s="4">
        <f>Cronogramas!AF22</f>
        <v>1</v>
      </c>
      <c r="AF23" s="4">
        <f>Cronogramas!AG22</f>
        <v>1</v>
      </c>
      <c r="AG23" s="4">
        <f>Cronogramas!AH22</f>
        <v>1</v>
      </c>
      <c r="AH23" s="28"/>
      <c r="AI23" s="34" t="s">
        <v>70</v>
      </c>
      <c r="AJ23" s="6">
        <v>30</v>
      </c>
      <c r="AK23" s="148">
        <v>76074.720000000001</v>
      </c>
      <c r="AL23" s="33">
        <f>$AK$23*Cronogramas!AJ22</f>
        <v>76074.720000000001</v>
      </c>
      <c r="AM23" s="33">
        <f>$AK$23*Cronogramas!AK22</f>
        <v>0</v>
      </c>
      <c r="AN23" s="33">
        <f>$AK$23*Cronogramas!AL22</f>
        <v>0</v>
      </c>
      <c r="AO23" s="33">
        <f>$AK$23*Cronogramas!AM22</f>
        <v>0</v>
      </c>
      <c r="AP23" s="33">
        <f>$AK$23*Cronogramas!AN22</f>
        <v>0</v>
      </c>
      <c r="AQ23" s="33">
        <f>$AK$23*Cronogramas!AO22</f>
        <v>0</v>
      </c>
      <c r="AR23" s="33">
        <f>$AK$23*Cronogramas!AP22</f>
        <v>0</v>
      </c>
      <c r="AS23" s="33">
        <f>$AK$23*Cronogramas!AQ22</f>
        <v>0</v>
      </c>
      <c r="AT23" s="33">
        <f>$AK$23*Cronogramas!AR22</f>
        <v>0</v>
      </c>
      <c r="AU23" s="33">
        <f>$AK$23*Cronogramas!AS22</f>
        <v>0</v>
      </c>
      <c r="AV23" s="33">
        <f>$AK$23*Cronogramas!AT22</f>
        <v>0</v>
      </c>
      <c r="AW23" s="33">
        <f>$AK$23*Cronogramas!AU22</f>
        <v>0</v>
      </c>
      <c r="AX23" s="33">
        <f>$AK$23*Cronogramas!AV22</f>
        <v>0</v>
      </c>
      <c r="AY23" s="33">
        <f>$AK$23*Cronogramas!AW22</f>
        <v>0</v>
      </c>
      <c r="AZ23" s="33">
        <f>$AK$23*Cronogramas!AX22</f>
        <v>0</v>
      </c>
      <c r="BA23" s="33">
        <f>$AK$23*Cronogramas!AY22</f>
        <v>0</v>
      </c>
      <c r="BB23" s="33">
        <f>$AK$23*Cronogramas!AZ22</f>
        <v>0</v>
      </c>
      <c r="BC23" s="33">
        <f>$AK$23*Cronogramas!BA22</f>
        <v>0</v>
      </c>
      <c r="BD23" s="33">
        <f>$AK$23*Cronogramas!BB22</f>
        <v>0</v>
      </c>
      <c r="BE23" s="33">
        <f>$AK$23*Cronogramas!BC22</f>
        <v>0</v>
      </c>
      <c r="BF23" s="33">
        <f>$AK$23*Cronogramas!BD22</f>
        <v>0</v>
      </c>
      <c r="BG23" s="33">
        <f>$AK$23*Cronogramas!BE22</f>
        <v>0</v>
      </c>
      <c r="BH23" s="33">
        <f>$AK$23*Cronogramas!BF22</f>
        <v>0</v>
      </c>
      <c r="BI23" s="33">
        <f>$AK$23*Cronogramas!BG22</f>
        <v>0</v>
      </c>
      <c r="BJ23" s="33">
        <f>$AK$23*Cronogramas!BH22</f>
        <v>0</v>
      </c>
      <c r="BK23" s="33">
        <f>$AK$23*Cronogramas!BI22</f>
        <v>0</v>
      </c>
      <c r="BL23" s="33">
        <f>$AK$23*Cronogramas!BJ22</f>
        <v>0</v>
      </c>
      <c r="BM23" s="33">
        <f>$AK$23*Cronogramas!BK22</f>
        <v>0</v>
      </c>
      <c r="BN23" s="33">
        <f>$AK$23*Cronogramas!BL22</f>
        <v>0</v>
      </c>
      <c r="BO23" s="33">
        <f>$AK$23*Cronogramas!BM22</f>
        <v>0</v>
      </c>
      <c r="BP23" s="24"/>
      <c r="BQ23" s="48">
        <v>0</v>
      </c>
      <c r="BR23" s="47">
        <f>AK23*(1-BQ23)</f>
        <v>76074.720000000001</v>
      </c>
      <c r="BS23" s="33">
        <f ca="1">Cronogramas!BO22*$BR23</f>
        <v>0</v>
      </c>
      <c r="BT23" s="33">
        <f ca="1">Cronogramas!BP22*$BR23</f>
        <v>0</v>
      </c>
      <c r="BU23" s="33">
        <f ca="1">Cronogramas!BQ22*$BR23</f>
        <v>0</v>
      </c>
      <c r="BV23" s="33">
        <f ca="1">Cronogramas!BR22*$BR23</f>
        <v>0</v>
      </c>
      <c r="BW23" s="33">
        <f ca="1">Cronogramas!BS22*$BR23</f>
        <v>0</v>
      </c>
      <c r="BX23" s="33">
        <f ca="1">Cronogramas!BT22*$BR23</f>
        <v>0</v>
      </c>
      <c r="BY23" s="33">
        <f ca="1">Cronogramas!BU22*$BR23</f>
        <v>0</v>
      </c>
      <c r="BZ23" s="33">
        <f ca="1">Cronogramas!BV22*$BR23</f>
        <v>0</v>
      </c>
      <c r="CA23" s="33">
        <f ca="1">Cronogramas!BW22*$BR23</f>
        <v>0</v>
      </c>
      <c r="CB23" s="33">
        <f ca="1">Cronogramas!BX22*$BR23</f>
        <v>0</v>
      </c>
      <c r="CC23" s="33">
        <f ca="1">Cronogramas!BY22*$BR23</f>
        <v>0</v>
      </c>
      <c r="CD23" s="33">
        <f ca="1">Cronogramas!BZ22*$BR23</f>
        <v>0</v>
      </c>
      <c r="CE23" s="33">
        <f ca="1">Cronogramas!CA22*$BR23</f>
        <v>0</v>
      </c>
      <c r="CF23" s="33">
        <f ca="1">Cronogramas!CB22*$BR23</f>
        <v>0</v>
      </c>
      <c r="CG23" s="33">
        <f ca="1">Cronogramas!CC22*$BR23</f>
        <v>0</v>
      </c>
      <c r="CH23" s="33">
        <f ca="1">Cronogramas!CD22*$BR23</f>
        <v>0</v>
      </c>
      <c r="CI23" s="33">
        <f ca="1">Cronogramas!CE22*$BR23</f>
        <v>0</v>
      </c>
      <c r="CJ23" s="33">
        <f ca="1">Cronogramas!CF22*$BR23</f>
        <v>0</v>
      </c>
      <c r="CK23" s="33">
        <f ca="1">Cronogramas!CG22*$BR23</f>
        <v>0</v>
      </c>
      <c r="CL23" s="33">
        <f ca="1">Cronogramas!CH22*$BR23</f>
        <v>0</v>
      </c>
      <c r="CM23" s="33">
        <f ca="1">Cronogramas!CI22*$BR23</f>
        <v>0</v>
      </c>
      <c r="CN23" s="33">
        <f ca="1">Cronogramas!CJ22*$BR23</f>
        <v>0</v>
      </c>
      <c r="CO23" s="33">
        <f ca="1">Cronogramas!CK22*$BR23</f>
        <v>0</v>
      </c>
      <c r="CP23" s="33">
        <f ca="1">Cronogramas!CL22*$BR23</f>
        <v>0</v>
      </c>
      <c r="CQ23" s="33">
        <f ca="1">Cronogramas!CM22*$BR23</f>
        <v>0</v>
      </c>
      <c r="CR23" s="33">
        <f ca="1">Cronogramas!CN22*$BR23</f>
        <v>0</v>
      </c>
      <c r="CS23" s="33">
        <f ca="1">Cronogramas!CO22*$BR23</f>
        <v>0</v>
      </c>
      <c r="CT23" s="33">
        <f ca="1">Cronogramas!CP22*$BR23</f>
        <v>0</v>
      </c>
      <c r="CU23" s="33">
        <f ca="1">Cronogramas!CQ22*$BR23</f>
        <v>0</v>
      </c>
      <c r="CV23" s="33">
        <f ca="1">Cronogramas!CR22*$BR23</f>
        <v>0</v>
      </c>
      <c r="CW23" s="16"/>
      <c r="CX23" s="16"/>
      <c r="CY23" s="36">
        <v>0.1</v>
      </c>
      <c r="CZ23" s="33">
        <f t="shared" ref="CZ23:DI24" ca="1" si="0">IF((AL23+BS23)&gt;0,0,(D23*$AK23*$CY23))</f>
        <v>0</v>
      </c>
      <c r="DA23" s="33">
        <f t="shared" ca="1" si="0"/>
        <v>7607.4720000000007</v>
      </c>
      <c r="DB23" s="33">
        <f t="shared" ca="1" si="0"/>
        <v>7607.4720000000007</v>
      </c>
      <c r="DC23" s="33">
        <f t="shared" ca="1" si="0"/>
        <v>7607.4720000000007</v>
      </c>
      <c r="DD23" s="33">
        <f t="shared" ca="1" si="0"/>
        <v>7607.4720000000007</v>
      </c>
      <c r="DE23" s="33">
        <f t="shared" ca="1" si="0"/>
        <v>7607.4720000000007</v>
      </c>
      <c r="DF23" s="33">
        <f t="shared" ca="1" si="0"/>
        <v>7607.4720000000007</v>
      </c>
      <c r="DG23" s="33">
        <f t="shared" ca="1" si="0"/>
        <v>7607.4720000000007</v>
      </c>
      <c r="DH23" s="33">
        <f t="shared" ca="1" si="0"/>
        <v>7607.4720000000007</v>
      </c>
      <c r="DI23" s="33">
        <f t="shared" ca="1" si="0"/>
        <v>7607.4720000000007</v>
      </c>
      <c r="DJ23" s="33">
        <f t="shared" ref="DJ23:DS24" ca="1" si="1">IF((AV23+CC23)&gt;0,0,(N23*$AK23*$CY23))</f>
        <v>7607.4720000000007</v>
      </c>
      <c r="DK23" s="33">
        <f t="shared" ca="1" si="1"/>
        <v>7607.4720000000007</v>
      </c>
      <c r="DL23" s="33">
        <f t="shared" ca="1" si="1"/>
        <v>7607.4720000000007</v>
      </c>
      <c r="DM23" s="33">
        <f t="shared" ca="1" si="1"/>
        <v>7607.4720000000007</v>
      </c>
      <c r="DN23" s="33">
        <f t="shared" ca="1" si="1"/>
        <v>7607.4720000000007</v>
      </c>
      <c r="DO23" s="33">
        <f t="shared" ca="1" si="1"/>
        <v>7607.4720000000007</v>
      </c>
      <c r="DP23" s="33">
        <f t="shared" ca="1" si="1"/>
        <v>7607.4720000000007</v>
      </c>
      <c r="DQ23" s="33">
        <f t="shared" ca="1" si="1"/>
        <v>7607.4720000000007</v>
      </c>
      <c r="DR23" s="33">
        <f t="shared" ca="1" si="1"/>
        <v>7607.4720000000007</v>
      </c>
      <c r="DS23" s="33">
        <f t="shared" ca="1" si="1"/>
        <v>7607.4720000000007</v>
      </c>
      <c r="DT23" s="33">
        <f t="shared" ref="DT23:EC24" ca="1" si="2">IF((BF23+CM23)&gt;0,0,(X23*$AK23*$CY23))</f>
        <v>7607.4720000000007</v>
      </c>
      <c r="DU23" s="33">
        <f t="shared" ca="1" si="2"/>
        <v>7607.4720000000007</v>
      </c>
      <c r="DV23" s="33">
        <f t="shared" ca="1" si="2"/>
        <v>7607.4720000000007</v>
      </c>
      <c r="DW23" s="33">
        <f t="shared" ca="1" si="2"/>
        <v>7607.4720000000007</v>
      </c>
      <c r="DX23" s="33">
        <f t="shared" ca="1" si="2"/>
        <v>7607.4720000000007</v>
      </c>
      <c r="DY23" s="33">
        <f t="shared" ca="1" si="2"/>
        <v>7607.4720000000007</v>
      </c>
      <c r="DZ23" s="33">
        <f t="shared" ca="1" si="2"/>
        <v>7607.4720000000007</v>
      </c>
      <c r="EA23" s="33">
        <f t="shared" ca="1" si="2"/>
        <v>7607.4720000000007</v>
      </c>
      <c r="EB23" s="33">
        <f t="shared" ca="1" si="2"/>
        <v>7607.4720000000007</v>
      </c>
      <c r="EC23" s="33">
        <f t="shared" ca="1" si="2"/>
        <v>7607.4720000000007</v>
      </c>
      <c r="EE23" s="17"/>
      <c r="EF23" s="17"/>
      <c r="EG23" s="17"/>
      <c r="EH23" s="17"/>
    </row>
    <row r="24" spans="1:138" ht="15" customHeight="1" x14ac:dyDescent="0.3">
      <c r="A24" s="57"/>
      <c r="B24" s="2" t="str">
        <f>Cronogramas!B23</f>
        <v>1.1.2</v>
      </c>
      <c r="C24" s="46" t="str">
        <f>Cronogramas!C23</f>
        <v>Conjunto de Móveis e Utensílios para Sede e CCO</v>
      </c>
      <c r="D24" s="4">
        <f>Cronogramas!E23</f>
        <v>1</v>
      </c>
      <c r="E24" s="4">
        <f>Cronogramas!F23</f>
        <v>1</v>
      </c>
      <c r="F24" s="4">
        <f>Cronogramas!G23</f>
        <v>1</v>
      </c>
      <c r="G24" s="4">
        <f>Cronogramas!H23</f>
        <v>1</v>
      </c>
      <c r="H24" s="4">
        <f>Cronogramas!I23</f>
        <v>1</v>
      </c>
      <c r="I24" s="4">
        <f>Cronogramas!J23</f>
        <v>1</v>
      </c>
      <c r="J24" s="4">
        <f>Cronogramas!K23</f>
        <v>1</v>
      </c>
      <c r="K24" s="4">
        <f>Cronogramas!L23</f>
        <v>1</v>
      </c>
      <c r="L24" s="4">
        <f>Cronogramas!M23</f>
        <v>1</v>
      </c>
      <c r="M24" s="4">
        <f>Cronogramas!N23</f>
        <v>1</v>
      </c>
      <c r="N24" s="4">
        <f>Cronogramas!O23</f>
        <v>1</v>
      </c>
      <c r="O24" s="4">
        <f>Cronogramas!P23</f>
        <v>1</v>
      </c>
      <c r="P24" s="4">
        <f>Cronogramas!Q23</f>
        <v>1</v>
      </c>
      <c r="Q24" s="4">
        <f>Cronogramas!R23</f>
        <v>1</v>
      </c>
      <c r="R24" s="4">
        <f>Cronogramas!S23</f>
        <v>1</v>
      </c>
      <c r="S24" s="4">
        <f>Cronogramas!T23</f>
        <v>1</v>
      </c>
      <c r="T24" s="4">
        <f>Cronogramas!U23</f>
        <v>1</v>
      </c>
      <c r="U24" s="4">
        <f>Cronogramas!V23</f>
        <v>1</v>
      </c>
      <c r="V24" s="4">
        <f>Cronogramas!W23</f>
        <v>1</v>
      </c>
      <c r="W24" s="4">
        <f>Cronogramas!X23</f>
        <v>1</v>
      </c>
      <c r="X24" s="4">
        <f>Cronogramas!Y23</f>
        <v>1</v>
      </c>
      <c r="Y24" s="4">
        <f>Cronogramas!Z23</f>
        <v>1</v>
      </c>
      <c r="Z24" s="4">
        <f>Cronogramas!AA23</f>
        <v>1</v>
      </c>
      <c r="AA24" s="4">
        <f>Cronogramas!AB23</f>
        <v>1</v>
      </c>
      <c r="AB24" s="4">
        <f>Cronogramas!AC23</f>
        <v>1</v>
      </c>
      <c r="AC24" s="4">
        <f>Cronogramas!AD23</f>
        <v>1</v>
      </c>
      <c r="AD24" s="4">
        <f>Cronogramas!AE23</f>
        <v>1</v>
      </c>
      <c r="AE24" s="4">
        <f>Cronogramas!AF23</f>
        <v>1</v>
      </c>
      <c r="AF24" s="4">
        <f>Cronogramas!AG23</f>
        <v>1</v>
      </c>
      <c r="AG24" s="4">
        <f>Cronogramas!AH23</f>
        <v>1</v>
      </c>
      <c r="AH24" s="28"/>
      <c r="AI24" s="34" t="s">
        <v>70</v>
      </c>
      <c r="AJ24" s="44">
        <v>15</v>
      </c>
      <c r="AK24" s="148">
        <v>331498.20280693937</v>
      </c>
      <c r="AL24" s="33">
        <f>$AK$24*Cronogramas!AJ23</f>
        <v>331498.20280693937</v>
      </c>
      <c r="AM24" s="33">
        <f>$AK$24*Cronogramas!AK23</f>
        <v>0</v>
      </c>
      <c r="AN24" s="33">
        <f>$AK$24*Cronogramas!AL23</f>
        <v>0</v>
      </c>
      <c r="AO24" s="33">
        <f>$AK$24*Cronogramas!AM23</f>
        <v>0</v>
      </c>
      <c r="AP24" s="33">
        <f>$AK$24*Cronogramas!AN23</f>
        <v>0</v>
      </c>
      <c r="AQ24" s="33">
        <f>$AK$24*Cronogramas!AO23</f>
        <v>0</v>
      </c>
      <c r="AR24" s="33">
        <f>$AK$24*Cronogramas!AP23</f>
        <v>0</v>
      </c>
      <c r="AS24" s="33">
        <f>$AK$24*Cronogramas!AQ23</f>
        <v>0</v>
      </c>
      <c r="AT24" s="33">
        <f>$AK$24*Cronogramas!AR23</f>
        <v>0</v>
      </c>
      <c r="AU24" s="33">
        <f>$AK$24*Cronogramas!AS23</f>
        <v>0</v>
      </c>
      <c r="AV24" s="33">
        <f>$AK$24*Cronogramas!AT23</f>
        <v>0</v>
      </c>
      <c r="AW24" s="33">
        <f>$AK$24*Cronogramas!AU23</f>
        <v>0</v>
      </c>
      <c r="AX24" s="33">
        <f>$AK$24*Cronogramas!AV23</f>
        <v>0</v>
      </c>
      <c r="AY24" s="33">
        <f>$AK$24*Cronogramas!AW23</f>
        <v>0</v>
      </c>
      <c r="AZ24" s="33">
        <f>$AK$24*Cronogramas!AX23</f>
        <v>0</v>
      </c>
      <c r="BA24" s="33">
        <f>$AK$24*Cronogramas!AY23</f>
        <v>0</v>
      </c>
      <c r="BB24" s="33">
        <f>$AK$24*Cronogramas!AZ23</f>
        <v>0</v>
      </c>
      <c r="BC24" s="33">
        <f>$AK$24*Cronogramas!BA23</f>
        <v>0</v>
      </c>
      <c r="BD24" s="33">
        <f>$AK$24*Cronogramas!BB23</f>
        <v>0</v>
      </c>
      <c r="BE24" s="33">
        <f>$AK$24*Cronogramas!BC23</f>
        <v>0</v>
      </c>
      <c r="BF24" s="33">
        <f>$AK$24*Cronogramas!BD23</f>
        <v>0</v>
      </c>
      <c r="BG24" s="33">
        <f>$AK$24*Cronogramas!BE23</f>
        <v>0</v>
      </c>
      <c r="BH24" s="33">
        <f>$AK$24*Cronogramas!BF23</f>
        <v>0</v>
      </c>
      <c r="BI24" s="33">
        <f>$AK$24*Cronogramas!BG23</f>
        <v>0</v>
      </c>
      <c r="BJ24" s="33">
        <f>$AK$24*Cronogramas!BH23</f>
        <v>0</v>
      </c>
      <c r="BK24" s="33">
        <f>$AK$24*Cronogramas!BI23</f>
        <v>0</v>
      </c>
      <c r="BL24" s="33">
        <f>$AK$24*Cronogramas!BJ23</f>
        <v>0</v>
      </c>
      <c r="BM24" s="33">
        <f>$AK$24*Cronogramas!BK23</f>
        <v>0</v>
      </c>
      <c r="BN24" s="33">
        <f>$AK$24*Cronogramas!BL23</f>
        <v>0</v>
      </c>
      <c r="BO24" s="33">
        <f>$AK$24*Cronogramas!BM23</f>
        <v>0</v>
      </c>
      <c r="BP24" s="24"/>
      <c r="BQ24" s="48">
        <v>0.15</v>
      </c>
      <c r="BR24" s="47">
        <f>AK24*(1-BQ24)</f>
        <v>281773.47238589847</v>
      </c>
      <c r="BS24" s="33">
        <f ca="1">Cronogramas!BO23*$BR24</f>
        <v>0</v>
      </c>
      <c r="BT24" s="33">
        <f ca="1">Cronogramas!BP23*$BR24</f>
        <v>0</v>
      </c>
      <c r="BU24" s="33">
        <f ca="1">Cronogramas!BQ23*$BR24</f>
        <v>0</v>
      </c>
      <c r="BV24" s="33">
        <f ca="1">Cronogramas!BR23*$BR24</f>
        <v>0</v>
      </c>
      <c r="BW24" s="33">
        <f ca="1">Cronogramas!BS23*$BR24</f>
        <v>0</v>
      </c>
      <c r="BX24" s="33">
        <f ca="1">Cronogramas!BT23*$BR24</f>
        <v>0</v>
      </c>
      <c r="BY24" s="33">
        <f ca="1">Cronogramas!BU23*$BR24</f>
        <v>0</v>
      </c>
      <c r="BZ24" s="33">
        <f ca="1">Cronogramas!BV23*$BR24</f>
        <v>0</v>
      </c>
      <c r="CA24" s="33">
        <f ca="1">Cronogramas!BW23*$BR24</f>
        <v>0</v>
      </c>
      <c r="CB24" s="33">
        <f ca="1">Cronogramas!BX23*$BR24</f>
        <v>0</v>
      </c>
      <c r="CC24" s="33">
        <f ca="1">Cronogramas!BY23*$BR24</f>
        <v>0</v>
      </c>
      <c r="CD24" s="33">
        <f ca="1">Cronogramas!BZ23*$BR24</f>
        <v>0</v>
      </c>
      <c r="CE24" s="33">
        <f ca="1">Cronogramas!CA23*$BR24</f>
        <v>0</v>
      </c>
      <c r="CF24" s="33">
        <f ca="1">Cronogramas!CB23*$BR24</f>
        <v>0</v>
      </c>
      <c r="CG24" s="33">
        <f ca="1">Cronogramas!CC23*$BR24</f>
        <v>0</v>
      </c>
      <c r="CH24" s="33">
        <f ca="1">Cronogramas!CD23*$BR24</f>
        <v>281773.47238589847</v>
      </c>
      <c r="CI24" s="33">
        <f ca="1">Cronogramas!CE23*$BR24</f>
        <v>0</v>
      </c>
      <c r="CJ24" s="33">
        <f ca="1">Cronogramas!CF23*$BR24</f>
        <v>0</v>
      </c>
      <c r="CK24" s="33">
        <f ca="1">Cronogramas!CG23*$BR24</f>
        <v>0</v>
      </c>
      <c r="CL24" s="33">
        <f ca="1">Cronogramas!CH23*$BR24</f>
        <v>0</v>
      </c>
      <c r="CM24" s="33">
        <f ca="1">Cronogramas!CI23*$BR24</f>
        <v>0</v>
      </c>
      <c r="CN24" s="33">
        <f ca="1">Cronogramas!CJ23*$BR24</f>
        <v>0</v>
      </c>
      <c r="CO24" s="33">
        <f ca="1">Cronogramas!CK23*$BR24</f>
        <v>0</v>
      </c>
      <c r="CP24" s="33">
        <f ca="1">Cronogramas!CL23*$BR24</f>
        <v>0</v>
      </c>
      <c r="CQ24" s="33">
        <f ca="1">Cronogramas!CM23*$BR24</f>
        <v>0</v>
      </c>
      <c r="CR24" s="33">
        <f ca="1">Cronogramas!CN23*$BR24</f>
        <v>0</v>
      </c>
      <c r="CS24" s="33">
        <f ca="1">Cronogramas!CO23*$BR24</f>
        <v>0</v>
      </c>
      <c r="CT24" s="33">
        <f ca="1">Cronogramas!CP23*$BR24</f>
        <v>0</v>
      </c>
      <c r="CU24" s="33">
        <f ca="1">Cronogramas!CQ23*$BR24</f>
        <v>0</v>
      </c>
      <c r="CV24" s="33">
        <f ca="1">Cronogramas!CR23*$BR24</f>
        <v>0</v>
      </c>
      <c r="CW24" s="16"/>
      <c r="CX24" s="16"/>
      <c r="CY24" s="36">
        <v>2.5000000000000001E-2</v>
      </c>
      <c r="CZ24" s="33">
        <f t="shared" ca="1" si="0"/>
        <v>0</v>
      </c>
      <c r="DA24" s="33">
        <f t="shared" ca="1" si="0"/>
        <v>8287.4550701734843</v>
      </c>
      <c r="DB24" s="33">
        <f t="shared" ca="1" si="0"/>
        <v>8287.4550701734843</v>
      </c>
      <c r="DC24" s="33">
        <f t="shared" ca="1" si="0"/>
        <v>8287.4550701734843</v>
      </c>
      <c r="DD24" s="33">
        <f t="shared" ca="1" si="0"/>
        <v>8287.4550701734843</v>
      </c>
      <c r="DE24" s="33">
        <f t="shared" ca="1" si="0"/>
        <v>8287.4550701734843</v>
      </c>
      <c r="DF24" s="33">
        <f t="shared" ca="1" si="0"/>
        <v>8287.4550701734843</v>
      </c>
      <c r="DG24" s="33">
        <f t="shared" ca="1" si="0"/>
        <v>8287.4550701734843</v>
      </c>
      <c r="DH24" s="33">
        <f t="shared" ca="1" si="0"/>
        <v>8287.4550701734843</v>
      </c>
      <c r="DI24" s="33">
        <f t="shared" ca="1" si="0"/>
        <v>8287.4550701734843</v>
      </c>
      <c r="DJ24" s="33">
        <f t="shared" ca="1" si="1"/>
        <v>8287.4550701734843</v>
      </c>
      <c r="DK24" s="33">
        <f t="shared" ca="1" si="1"/>
        <v>8287.4550701734843</v>
      </c>
      <c r="DL24" s="33">
        <f t="shared" ca="1" si="1"/>
        <v>8287.4550701734843</v>
      </c>
      <c r="DM24" s="33">
        <f t="shared" ca="1" si="1"/>
        <v>8287.4550701734843</v>
      </c>
      <c r="DN24" s="33">
        <f t="shared" ca="1" si="1"/>
        <v>8287.4550701734843</v>
      </c>
      <c r="DO24" s="33">
        <f t="shared" ca="1" si="1"/>
        <v>0</v>
      </c>
      <c r="DP24" s="33">
        <f t="shared" ca="1" si="1"/>
        <v>8287.4550701734843</v>
      </c>
      <c r="DQ24" s="33">
        <f t="shared" ca="1" si="1"/>
        <v>8287.4550701734843</v>
      </c>
      <c r="DR24" s="33">
        <f t="shared" ca="1" si="1"/>
        <v>8287.4550701734843</v>
      </c>
      <c r="DS24" s="33">
        <f t="shared" ca="1" si="1"/>
        <v>8287.4550701734843</v>
      </c>
      <c r="DT24" s="33">
        <f t="shared" ca="1" si="2"/>
        <v>8287.4550701734843</v>
      </c>
      <c r="DU24" s="33">
        <f t="shared" ca="1" si="2"/>
        <v>8287.4550701734843</v>
      </c>
      <c r="DV24" s="33">
        <f t="shared" ca="1" si="2"/>
        <v>8287.4550701734843</v>
      </c>
      <c r="DW24" s="33">
        <f t="shared" ca="1" si="2"/>
        <v>8287.4550701734843</v>
      </c>
      <c r="DX24" s="33">
        <f t="shared" ca="1" si="2"/>
        <v>8287.4550701734843</v>
      </c>
      <c r="DY24" s="33">
        <f t="shared" ca="1" si="2"/>
        <v>8287.4550701734843</v>
      </c>
      <c r="DZ24" s="33">
        <f t="shared" ca="1" si="2"/>
        <v>8287.4550701734843</v>
      </c>
      <c r="EA24" s="33">
        <f t="shared" ca="1" si="2"/>
        <v>8287.4550701734843</v>
      </c>
      <c r="EB24" s="33">
        <f t="shared" ca="1" si="2"/>
        <v>8287.4550701734843</v>
      </c>
      <c r="EC24" s="33">
        <f t="shared" ca="1" si="2"/>
        <v>8287.4550701734843</v>
      </c>
      <c r="EE24" s="17"/>
      <c r="EF24" s="17"/>
      <c r="EG24" s="17"/>
      <c r="EH24" s="17"/>
    </row>
    <row r="25" spans="1:138" s="21" customFormat="1" ht="15" customHeight="1" x14ac:dyDescent="0.3">
      <c r="A25" s="57"/>
      <c r="B25" s="98" t="str">
        <f>Cronogramas!B24</f>
        <v>1.2</v>
      </c>
      <c r="C25" s="112" t="str">
        <f>Cronogramas!C24</f>
        <v>Tecnologia da Informação (Sede)</v>
      </c>
      <c r="D25" s="108"/>
      <c r="E25" s="109"/>
      <c r="F25" s="109"/>
      <c r="G25" s="109"/>
      <c r="H25" s="109"/>
      <c r="I25" s="109"/>
      <c r="J25" s="109"/>
      <c r="K25" s="109"/>
      <c r="L25" s="109"/>
      <c r="M25" s="109"/>
      <c r="N25" s="109"/>
      <c r="O25" s="109"/>
      <c r="P25" s="109"/>
      <c r="Q25" s="109"/>
      <c r="R25" s="110"/>
      <c r="S25" s="108"/>
      <c r="T25" s="109"/>
      <c r="U25" s="109"/>
      <c r="V25" s="109"/>
      <c r="W25" s="109"/>
      <c r="X25" s="109"/>
      <c r="Y25" s="109"/>
      <c r="Z25" s="109"/>
      <c r="AA25" s="109"/>
      <c r="AB25" s="109"/>
      <c r="AC25" s="109"/>
      <c r="AD25" s="109"/>
      <c r="AE25" s="109"/>
      <c r="AF25" s="109"/>
      <c r="AG25" s="110"/>
      <c r="AH25" s="27"/>
      <c r="AI25" s="116"/>
      <c r="AJ25" s="113"/>
      <c r="AK25" s="120"/>
      <c r="AL25" s="118"/>
      <c r="AM25" s="118"/>
      <c r="AN25" s="118"/>
      <c r="AO25" s="118"/>
      <c r="AP25" s="118"/>
      <c r="AQ25" s="118"/>
      <c r="AR25" s="118"/>
      <c r="AS25" s="118"/>
      <c r="AT25" s="118"/>
      <c r="AU25" s="118"/>
      <c r="AV25" s="118"/>
      <c r="AW25" s="118"/>
      <c r="AX25" s="118"/>
      <c r="AY25" s="118"/>
      <c r="AZ25" s="118"/>
      <c r="BA25" s="118"/>
      <c r="BB25" s="118"/>
      <c r="BC25" s="118"/>
      <c r="BD25" s="118"/>
      <c r="BE25" s="118"/>
      <c r="BF25" s="118"/>
      <c r="BG25" s="118"/>
      <c r="BH25" s="118"/>
      <c r="BI25" s="118"/>
      <c r="BJ25" s="118"/>
      <c r="BK25" s="118"/>
      <c r="BL25" s="118"/>
      <c r="BM25" s="118"/>
      <c r="BN25" s="118"/>
      <c r="BO25" s="118"/>
      <c r="BP25" s="15"/>
      <c r="BQ25" s="123"/>
      <c r="BR25" s="124">
        <f>SUBTOTAL(9,BR26:BR34)</f>
        <v>319146.36036460323</v>
      </c>
      <c r="BS25" s="123"/>
      <c r="BT25" s="118"/>
      <c r="BU25" s="118"/>
      <c r="BV25" s="118"/>
      <c r="BW25" s="118"/>
      <c r="BX25" s="118"/>
      <c r="BY25" s="118"/>
      <c r="BZ25" s="118"/>
      <c r="CA25" s="118"/>
      <c r="CB25" s="118"/>
      <c r="CC25" s="118"/>
      <c r="CD25" s="118"/>
      <c r="CE25" s="118"/>
      <c r="CF25" s="118"/>
      <c r="CG25" s="118"/>
      <c r="CH25" s="118"/>
      <c r="CI25" s="118"/>
      <c r="CJ25" s="118"/>
      <c r="CK25" s="118"/>
      <c r="CL25" s="118"/>
      <c r="CM25" s="118"/>
      <c r="CN25" s="118"/>
      <c r="CO25" s="118"/>
      <c r="CP25" s="118"/>
      <c r="CQ25" s="118"/>
      <c r="CR25" s="118"/>
      <c r="CS25" s="118"/>
      <c r="CT25" s="118"/>
      <c r="CU25" s="118"/>
      <c r="CV25" s="119"/>
      <c r="CW25" s="16"/>
      <c r="CX25" s="16"/>
      <c r="CY25" s="113"/>
      <c r="CZ25" s="123"/>
      <c r="DA25" s="118"/>
      <c r="DB25" s="118"/>
      <c r="DC25" s="118"/>
      <c r="DD25" s="118"/>
      <c r="DE25" s="118"/>
      <c r="DF25" s="118"/>
      <c r="DG25" s="118"/>
      <c r="DH25" s="118"/>
      <c r="DI25" s="118"/>
      <c r="DJ25" s="118"/>
      <c r="DK25" s="118"/>
      <c r="DL25" s="118"/>
      <c r="DM25" s="118"/>
      <c r="DN25" s="118"/>
      <c r="DO25" s="118"/>
      <c r="DP25" s="118"/>
      <c r="DQ25" s="118"/>
      <c r="DR25" s="118"/>
      <c r="DS25" s="118"/>
      <c r="DT25" s="118"/>
      <c r="DU25" s="118"/>
      <c r="DV25" s="118"/>
      <c r="DW25" s="118"/>
      <c r="DX25" s="118"/>
      <c r="DY25" s="118"/>
      <c r="DZ25" s="118"/>
      <c r="EA25" s="118"/>
      <c r="EB25" s="118"/>
      <c r="EC25" s="119"/>
      <c r="EE25" s="17"/>
      <c r="EF25" s="17"/>
      <c r="EG25" s="17"/>
      <c r="EH25" s="17"/>
    </row>
    <row r="26" spans="1:138" ht="15" customHeight="1" x14ac:dyDescent="0.3">
      <c r="A26" s="57"/>
      <c r="B26" s="2" t="str">
        <f>Cronogramas!B25</f>
        <v>1.2.1</v>
      </c>
      <c r="C26" s="3" t="str">
        <f>Cronogramas!C25</f>
        <v>Servidor de Gerenciamento</v>
      </c>
      <c r="D26" s="4">
        <f>Cronogramas!E25</f>
        <v>2</v>
      </c>
      <c r="E26" s="4">
        <f>Cronogramas!F25</f>
        <v>2</v>
      </c>
      <c r="F26" s="4">
        <f>Cronogramas!G25</f>
        <v>2</v>
      </c>
      <c r="G26" s="4">
        <f>Cronogramas!H25</f>
        <v>2</v>
      </c>
      <c r="H26" s="4">
        <f>Cronogramas!I25</f>
        <v>2</v>
      </c>
      <c r="I26" s="4">
        <f>Cronogramas!J25</f>
        <v>2</v>
      </c>
      <c r="J26" s="4">
        <f>Cronogramas!K25</f>
        <v>2</v>
      </c>
      <c r="K26" s="4">
        <f>Cronogramas!L25</f>
        <v>2</v>
      </c>
      <c r="L26" s="4">
        <f>Cronogramas!M25</f>
        <v>2</v>
      </c>
      <c r="M26" s="4">
        <f>Cronogramas!N25</f>
        <v>2</v>
      </c>
      <c r="N26" s="4">
        <f>Cronogramas!O25</f>
        <v>2</v>
      </c>
      <c r="O26" s="4">
        <f>Cronogramas!P25</f>
        <v>2</v>
      </c>
      <c r="P26" s="4">
        <f>Cronogramas!Q25</f>
        <v>2</v>
      </c>
      <c r="Q26" s="4">
        <f>Cronogramas!R25</f>
        <v>2</v>
      </c>
      <c r="R26" s="4">
        <f>Cronogramas!S25</f>
        <v>2</v>
      </c>
      <c r="S26" s="4">
        <f>Cronogramas!T25</f>
        <v>2</v>
      </c>
      <c r="T26" s="4">
        <f>Cronogramas!U25</f>
        <v>2</v>
      </c>
      <c r="U26" s="4">
        <f>Cronogramas!V25</f>
        <v>2</v>
      </c>
      <c r="V26" s="4">
        <f>Cronogramas!W25</f>
        <v>2</v>
      </c>
      <c r="W26" s="4">
        <f>Cronogramas!X25</f>
        <v>2</v>
      </c>
      <c r="X26" s="4">
        <f>Cronogramas!Y25</f>
        <v>2</v>
      </c>
      <c r="Y26" s="4">
        <f>Cronogramas!Z25</f>
        <v>2</v>
      </c>
      <c r="Z26" s="4">
        <f>Cronogramas!AA25</f>
        <v>2</v>
      </c>
      <c r="AA26" s="4">
        <f>Cronogramas!AB25</f>
        <v>2</v>
      </c>
      <c r="AB26" s="4">
        <f>Cronogramas!AC25</f>
        <v>2</v>
      </c>
      <c r="AC26" s="4">
        <f>Cronogramas!AD25</f>
        <v>2</v>
      </c>
      <c r="AD26" s="4">
        <f>Cronogramas!AE25</f>
        <v>2</v>
      </c>
      <c r="AE26" s="4">
        <f>Cronogramas!AF25</f>
        <v>2</v>
      </c>
      <c r="AF26" s="4">
        <f>Cronogramas!AG25</f>
        <v>2</v>
      </c>
      <c r="AG26" s="4">
        <f>Cronogramas!AH25</f>
        <v>2</v>
      </c>
      <c r="AH26" s="28"/>
      <c r="AI26" s="34" t="s">
        <v>70</v>
      </c>
      <c r="AJ26" s="6">
        <v>10</v>
      </c>
      <c r="AK26" s="35">
        <v>41066.130979282498</v>
      </c>
      <c r="AL26" s="33">
        <f>$AK$26*Cronogramas!AJ25</f>
        <v>82132.261958564995</v>
      </c>
      <c r="AM26" s="33">
        <f>$AK$26*Cronogramas!AK25</f>
        <v>0</v>
      </c>
      <c r="AN26" s="33">
        <f>$AK$26*Cronogramas!AL25</f>
        <v>0</v>
      </c>
      <c r="AO26" s="33">
        <f>$AK$26*Cronogramas!AM25</f>
        <v>0</v>
      </c>
      <c r="AP26" s="33">
        <f>$AK$26*Cronogramas!AN25</f>
        <v>0</v>
      </c>
      <c r="AQ26" s="33">
        <f>$AK$26*Cronogramas!AO25</f>
        <v>0</v>
      </c>
      <c r="AR26" s="33">
        <f>$AK$26*Cronogramas!AP25</f>
        <v>0</v>
      </c>
      <c r="AS26" s="33">
        <f>$AK$26*Cronogramas!AQ25</f>
        <v>0</v>
      </c>
      <c r="AT26" s="33">
        <f>$AK$26*Cronogramas!AR25</f>
        <v>0</v>
      </c>
      <c r="AU26" s="33">
        <f>$AK$26*Cronogramas!AS25</f>
        <v>0</v>
      </c>
      <c r="AV26" s="33">
        <f>$AK$26*Cronogramas!AT25</f>
        <v>0</v>
      </c>
      <c r="AW26" s="33">
        <f>$AK$26*Cronogramas!AU25</f>
        <v>0</v>
      </c>
      <c r="AX26" s="33">
        <f>$AK$26*Cronogramas!AV25</f>
        <v>0</v>
      </c>
      <c r="AY26" s="33">
        <f>$AK$26*Cronogramas!AW25</f>
        <v>0</v>
      </c>
      <c r="AZ26" s="33">
        <f>$AK$26*Cronogramas!AX25</f>
        <v>0</v>
      </c>
      <c r="BA26" s="33">
        <f>$AK$26*Cronogramas!AY25</f>
        <v>0</v>
      </c>
      <c r="BB26" s="33">
        <f>$AK$26*Cronogramas!AZ25</f>
        <v>0</v>
      </c>
      <c r="BC26" s="33">
        <f>$AK$26*Cronogramas!BA25</f>
        <v>0</v>
      </c>
      <c r="BD26" s="33">
        <f>$AK$26*Cronogramas!BB25</f>
        <v>0</v>
      </c>
      <c r="BE26" s="33">
        <f>$AK$26*Cronogramas!BC25</f>
        <v>0</v>
      </c>
      <c r="BF26" s="33">
        <f>$AK$26*Cronogramas!BD25</f>
        <v>0</v>
      </c>
      <c r="BG26" s="33">
        <f>$AK$26*Cronogramas!BE25</f>
        <v>0</v>
      </c>
      <c r="BH26" s="33">
        <f>$AK$26*Cronogramas!BF25</f>
        <v>0</v>
      </c>
      <c r="BI26" s="33">
        <f>$AK$26*Cronogramas!BG25</f>
        <v>0</v>
      </c>
      <c r="BJ26" s="33">
        <f>$AK$26*Cronogramas!BH25</f>
        <v>0</v>
      </c>
      <c r="BK26" s="33">
        <f>$AK$26*Cronogramas!BI25</f>
        <v>0</v>
      </c>
      <c r="BL26" s="33">
        <f>$AK$26*Cronogramas!BJ25</f>
        <v>0</v>
      </c>
      <c r="BM26" s="33">
        <f>$AK$26*Cronogramas!BK25</f>
        <v>0</v>
      </c>
      <c r="BN26" s="33">
        <f>$AK$26*Cronogramas!BL25</f>
        <v>0</v>
      </c>
      <c r="BO26" s="33">
        <f>$AK$26*Cronogramas!BM25</f>
        <v>0</v>
      </c>
      <c r="BP26" s="24"/>
      <c r="BQ26" s="48">
        <v>0.05</v>
      </c>
      <c r="BR26" s="47">
        <f t="shared" ref="BR26:BR34" si="3">AK26*(1-BQ26)</f>
        <v>39012.824430318367</v>
      </c>
      <c r="BS26" s="33">
        <f ca="1">Cronogramas!BO25*$BR26</f>
        <v>0</v>
      </c>
      <c r="BT26" s="33">
        <f ca="1">Cronogramas!BP25*$BR26</f>
        <v>0</v>
      </c>
      <c r="BU26" s="33">
        <f ca="1">Cronogramas!BQ25*$BR26</f>
        <v>0</v>
      </c>
      <c r="BV26" s="33">
        <f ca="1">Cronogramas!BR25*$BR26</f>
        <v>0</v>
      </c>
      <c r="BW26" s="33">
        <f ca="1">Cronogramas!BS25*$BR26</f>
        <v>0</v>
      </c>
      <c r="BX26" s="33">
        <f ca="1">Cronogramas!BT25*$BR26</f>
        <v>0</v>
      </c>
      <c r="BY26" s="33">
        <f ca="1">Cronogramas!BU25*$BR26</f>
        <v>0</v>
      </c>
      <c r="BZ26" s="33">
        <f ca="1">Cronogramas!BV25*$BR26</f>
        <v>0</v>
      </c>
      <c r="CA26" s="33">
        <f ca="1">Cronogramas!BW25*$BR26</f>
        <v>0</v>
      </c>
      <c r="CB26" s="33">
        <f ca="1">Cronogramas!BX25*$BR26</f>
        <v>0</v>
      </c>
      <c r="CC26" s="33">
        <f ca="1">Cronogramas!BY25*$BR26</f>
        <v>78025.648860636735</v>
      </c>
      <c r="CD26" s="33">
        <f ca="1">Cronogramas!BZ25*$BR26</f>
        <v>0</v>
      </c>
      <c r="CE26" s="33">
        <f ca="1">Cronogramas!CA25*$BR26</f>
        <v>0</v>
      </c>
      <c r="CF26" s="33">
        <f ca="1">Cronogramas!CB25*$BR26</f>
        <v>0</v>
      </c>
      <c r="CG26" s="33">
        <f ca="1">Cronogramas!CC25*$BR26</f>
        <v>0</v>
      </c>
      <c r="CH26" s="33">
        <f ca="1">Cronogramas!CD25*$BR26</f>
        <v>0</v>
      </c>
      <c r="CI26" s="33">
        <f ca="1">Cronogramas!CE25*$BR26</f>
        <v>0</v>
      </c>
      <c r="CJ26" s="33">
        <f ca="1">Cronogramas!CF25*$BR26</f>
        <v>0</v>
      </c>
      <c r="CK26" s="33">
        <f ca="1">Cronogramas!CG25*$BR26</f>
        <v>0</v>
      </c>
      <c r="CL26" s="33">
        <f ca="1">Cronogramas!CH25*$BR26</f>
        <v>0</v>
      </c>
      <c r="CM26" s="33">
        <f ca="1">Cronogramas!CI25*$BR26</f>
        <v>78025.648860636735</v>
      </c>
      <c r="CN26" s="33">
        <f ca="1">Cronogramas!CJ25*$BR26</f>
        <v>0</v>
      </c>
      <c r="CO26" s="33">
        <f ca="1">Cronogramas!CK25*$BR26</f>
        <v>0</v>
      </c>
      <c r="CP26" s="33">
        <f ca="1">Cronogramas!CL25*$BR26</f>
        <v>0</v>
      </c>
      <c r="CQ26" s="33">
        <f ca="1">Cronogramas!CM25*$BR26</f>
        <v>0</v>
      </c>
      <c r="CR26" s="33">
        <f ca="1">Cronogramas!CN25*$BR26</f>
        <v>0</v>
      </c>
      <c r="CS26" s="33">
        <f ca="1">Cronogramas!CO25*$BR26</f>
        <v>0</v>
      </c>
      <c r="CT26" s="33">
        <f ca="1">Cronogramas!CP25*$BR26</f>
        <v>0</v>
      </c>
      <c r="CU26" s="33">
        <f ca="1">Cronogramas!CQ25*$BR26</f>
        <v>0</v>
      </c>
      <c r="CV26" s="33">
        <f ca="1">Cronogramas!CR25*$BR26</f>
        <v>0</v>
      </c>
      <c r="CW26" s="16"/>
      <c r="CX26" s="16"/>
      <c r="CY26" s="36">
        <v>2.5000000000000001E-2</v>
      </c>
      <c r="CZ26" s="33">
        <f t="shared" ref="CZ26:CZ34" ca="1" si="4">IF((AL26+BS26)&gt;0,0,(D26*$AK26*$CY26))</f>
        <v>0</v>
      </c>
      <c r="DA26" s="33">
        <f t="shared" ref="DA26:DA34" ca="1" si="5">IF((AM26+BT26)&gt;0,0,(E26*$AK26*$CY26))</f>
        <v>2053.3065489641249</v>
      </c>
      <c r="DB26" s="33">
        <f t="shared" ref="DB26:DB34" ca="1" si="6">IF((AN26+BU26)&gt;0,0,(F26*$AK26*$CY26))</f>
        <v>2053.3065489641249</v>
      </c>
      <c r="DC26" s="33">
        <f t="shared" ref="DC26:DC34" ca="1" si="7">IF((AO26+BV26)&gt;0,0,(G26*$AK26*$CY26))</f>
        <v>2053.3065489641249</v>
      </c>
      <c r="DD26" s="33">
        <f t="shared" ref="DD26:DD34" ca="1" si="8">IF((AP26+BW26)&gt;0,0,(H26*$AK26*$CY26))</f>
        <v>2053.3065489641249</v>
      </c>
      <c r="DE26" s="33">
        <f t="shared" ref="DE26:DE34" ca="1" si="9">IF((AQ26+BX26)&gt;0,0,(I26*$AK26*$CY26))</f>
        <v>2053.3065489641249</v>
      </c>
      <c r="DF26" s="33">
        <f t="shared" ref="DF26:DF34" ca="1" si="10">IF((AR26+BY26)&gt;0,0,(J26*$AK26*$CY26))</f>
        <v>2053.3065489641249</v>
      </c>
      <c r="DG26" s="33">
        <f t="shared" ref="DG26:DG34" ca="1" si="11">IF((AS26+BZ26)&gt;0,0,(K26*$AK26*$CY26))</f>
        <v>2053.3065489641249</v>
      </c>
      <c r="DH26" s="33">
        <f t="shared" ref="DH26:DH34" ca="1" si="12">IF((AT26+CA26)&gt;0,0,(L26*$AK26*$CY26))</f>
        <v>2053.3065489641249</v>
      </c>
      <c r="DI26" s="33">
        <f t="shared" ref="DI26:DI34" ca="1" si="13">IF((AU26+CB26)&gt;0,0,(M26*$AK26*$CY26))</f>
        <v>2053.3065489641249</v>
      </c>
      <c r="DJ26" s="33">
        <f t="shared" ref="DJ26:DJ34" ca="1" si="14">IF((AV26+CC26)&gt;0,0,(N26*$AK26*$CY26))</f>
        <v>0</v>
      </c>
      <c r="DK26" s="33">
        <f t="shared" ref="DK26:DK34" ca="1" si="15">IF((AW26+CD26)&gt;0,0,(O26*$AK26*$CY26))</f>
        <v>2053.3065489641249</v>
      </c>
      <c r="DL26" s="33">
        <f t="shared" ref="DL26:DL34" ca="1" si="16">IF((AX26+CE26)&gt;0,0,(P26*$AK26*$CY26))</f>
        <v>2053.3065489641249</v>
      </c>
      <c r="DM26" s="33">
        <f t="shared" ref="DM26:DM34" ca="1" si="17">IF((AY26+CF26)&gt;0,0,(Q26*$AK26*$CY26))</f>
        <v>2053.3065489641249</v>
      </c>
      <c r="DN26" s="33">
        <f t="shared" ref="DN26:DN34" ca="1" si="18">IF((AZ26+CG26)&gt;0,0,(R26*$AK26*$CY26))</f>
        <v>2053.3065489641249</v>
      </c>
      <c r="DO26" s="33">
        <f t="shared" ref="DO26:DO34" ca="1" si="19">IF((BA26+CH26)&gt;0,0,(S26*$AK26*$CY26))</f>
        <v>2053.3065489641249</v>
      </c>
      <c r="DP26" s="33">
        <f t="shared" ref="DP26:DP34" ca="1" si="20">IF((BB26+CI26)&gt;0,0,(T26*$AK26*$CY26))</f>
        <v>2053.3065489641249</v>
      </c>
      <c r="DQ26" s="33">
        <f t="shared" ref="DQ26:DQ34" ca="1" si="21">IF((BC26+CJ26)&gt;0,0,(U26*$AK26*$CY26))</f>
        <v>2053.3065489641249</v>
      </c>
      <c r="DR26" s="33">
        <f t="shared" ref="DR26:DR34" ca="1" si="22">IF((BD26+CK26)&gt;0,0,(V26*$AK26*$CY26))</f>
        <v>2053.3065489641249</v>
      </c>
      <c r="DS26" s="33">
        <f t="shared" ref="DS26:DS34" ca="1" si="23">IF((BE26+CL26)&gt;0,0,(W26*$AK26*$CY26))</f>
        <v>2053.3065489641249</v>
      </c>
      <c r="DT26" s="33">
        <f t="shared" ref="DT26:DT34" ca="1" si="24">IF((BF26+CM26)&gt;0,0,(X26*$AK26*$CY26))</f>
        <v>0</v>
      </c>
      <c r="DU26" s="33">
        <f t="shared" ref="DU26:DU34" ca="1" si="25">IF((BG26+CN26)&gt;0,0,(Y26*$AK26*$CY26))</f>
        <v>2053.3065489641249</v>
      </c>
      <c r="DV26" s="33">
        <f t="shared" ref="DV26:DV34" ca="1" si="26">IF((BH26+CO26)&gt;0,0,(Z26*$AK26*$CY26))</f>
        <v>2053.3065489641249</v>
      </c>
      <c r="DW26" s="33">
        <f t="shared" ref="DW26:DW34" ca="1" si="27">IF((BI26+CP26)&gt;0,0,(AA26*$AK26*$CY26))</f>
        <v>2053.3065489641249</v>
      </c>
      <c r="DX26" s="33">
        <f t="shared" ref="DX26:DX34" ca="1" si="28">IF((BJ26+CQ26)&gt;0,0,(AB26*$AK26*$CY26))</f>
        <v>2053.3065489641249</v>
      </c>
      <c r="DY26" s="33">
        <f t="shared" ref="DY26:DY34" ca="1" si="29">IF((BK26+CR26)&gt;0,0,(AC26*$AK26*$CY26))</f>
        <v>2053.3065489641249</v>
      </c>
      <c r="DZ26" s="33">
        <f t="shared" ref="DZ26:DZ34" ca="1" si="30">IF((BL26+CS26)&gt;0,0,(AD26*$AK26*$CY26))</f>
        <v>2053.3065489641249</v>
      </c>
      <c r="EA26" s="33">
        <f t="shared" ref="EA26:EA34" ca="1" si="31">IF((BM26+CT26)&gt;0,0,(AE26*$AK26*$CY26))</f>
        <v>2053.3065489641249</v>
      </c>
      <c r="EB26" s="33">
        <f t="shared" ref="EB26:EB34" ca="1" si="32">IF((BN26+CU26)&gt;0,0,(AF26*$AK26*$CY26))</f>
        <v>2053.3065489641249</v>
      </c>
      <c r="EC26" s="33">
        <f t="shared" ref="EC26:EC34" ca="1" si="33">IF((BO26+CV26)&gt;0,0,(AG26*$AK26*$CY26))</f>
        <v>2053.3065489641249</v>
      </c>
      <c r="EE26" s="17"/>
      <c r="EF26" s="17"/>
      <c r="EG26" s="17"/>
      <c r="EH26" s="17"/>
    </row>
    <row r="27" spans="1:138" ht="15" customHeight="1" x14ac:dyDescent="0.3">
      <c r="A27" s="57"/>
      <c r="B27" s="2" t="str">
        <f>Cronogramas!B26</f>
        <v>1.2.2</v>
      </c>
      <c r="C27" s="3" t="str">
        <f>Cronogramas!C26</f>
        <v>Servidor de Backup</v>
      </c>
      <c r="D27" s="4">
        <f>Cronogramas!E26</f>
        <v>1</v>
      </c>
      <c r="E27" s="4">
        <f>Cronogramas!F26</f>
        <v>1</v>
      </c>
      <c r="F27" s="4">
        <f>Cronogramas!G26</f>
        <v>1</v>
      </c>
      <c r="G27" s="4">
        <f>Cronogramas!H26</f>
        <v>1</v>
      </c>
      <c r="H27" s="4">
        <f>Cronogramas!I26</f>
        <v>1</v>
      </c>
      <c r="I27" s="4">
        <f>Cronogramas!J26</f>
        <v>1</v>
      </c>
      <c r="J27" s="4">
        <f>Cronogramas!K26</f>
        <v>1</v>
      </c>
      <c r="K27" s="4">
        <f>Cronogramas!L26</f>
        <v>1</v>
      </c>
      <c r="L27" s="4">
        <f>Cronogramas!M26</f>
        <v>1</v>
      </c>
      <c r="M27" s="4">
        <f>Cronogramas!N26</f>
        <v>1</v>
      </c>
      <c r="N27" s="4">
        <f>Cronogramas!O26</f>
        <v>1</v>
      </c>
      <c r="O27" s="4">
        <f>Cronogramas!P26</f>
        <v>1</v>
      </c>
      <c r="P27" s="4">
        <f>Cronogramas!Q26</f>
        <v>1</v>
      </c>
      <c r="Q27" s="4">
        <f>Cronogramas!R26</f>
        <v>1</v>
      </c>
      <c r="R27" s="4">
        <f>Cronogramas!S26</f>
        <v>1</v>
      </c>
      <c r="S27" s="4">
        <f>Cronogramas!T26</f>
        <v>1</v>
      </c>
      <c r="T27" s="4">
        <f>Cronogramas!U26</f>
        <v>1</v>
      </c>
      <c r="U27" s="4">
        <f>Cronogramas!V26</f>
        <v>1</v>
      </c>
      <c r="V27" s="4">
        <f>Cronogramas!W26</f>
        <v>1</v>
      </c>
      <c r="W27" s="4">
        <f>Cronogramas!X26</f>
        <v>1</v>
      </c>
      <c r="X27" s="4">
        <f>Cronogramas!Y26</f>
        <v>1</v>
      </c>
      <c r="Y27" s="4">
        <f>Cronogramas!Z26</f>
        <v>1</v>
      </c>
      <c r="Z27" s="4">
        <f>Cronogramas!AA26</f>
        <v>1</v>
      </c>
      <c r="AA27" s="4">
        <f>Cronogramas!AB26</f>
        <v>1</v>
      </c>
      <c r="AB27" s="4">
        <f>Cronogramas!AC26</f>
        <v>1</v>
      </c>
      <c r="AC27" s="4">
        <f>Cronogramas!AD26</f>
        <v>1</v>
      </c>
      <c r="AD27" s="4">
        <f>Cronogramas!AE26</f>
        <v>1</v>
      </c>
      <c r="AE27" s="4">
        <f>Cronogramas!AF26</f>
        <v>1</v>
      </c>
      <c r="AF27" s="4">
        <f>Cronogramas!AG26</f>
        <v>1</v>
      </c>
      <c r="AG27" s="4">
        <f>Cronogramas!AH26</f>
        <v>1</v>
      </c>
      <c r="AH27" s="28"/>
      <c r="AI27" s="34" t="s">
        <v>70</v>
      </c>
      <c r="AJ27" s="6">
        <v>10</v>
      </c>
      <c r="AK27" s="35">
        <v>93865.442238359989</v>
      </c>
      <c r="AL27" s="33">
        <f>$AK$27*Cronogramas!AJ26</f>
        <v>93865.442238359989</v>
      </c>
      <c r="AM27" s="33">
        <f>$AK$27*Cronogramas!AK26</f>
        <v>0</v>
      </c>
      <c r="AN27" s="33">
        <f>$AK$27*Cronogramas!AL26</f>
        <v>0</v>
      </c>
      <c r="AO27" s="33">
        <f>$AK$27*Cronogramas!AM26</f>
        <v>0</v>
      </c>
      <c r="AP27" s="33">
        <f>$AK$27*Cronogramas!AN26</f>
        <v>0</v>
      </c>
      <c r="AQ27" s="33">
        <f>$AK$27*Cronogramas!AO26</f>
        <v>0</v>
      </c>
      <c r="AR27" s="33">
        <f>$AK$27*Cronogramas!AP26</f>
        <v>0</v>
      </c>
      <c r="AS27" s="33">
        <f>$AK$27*Cronogramas!AQ26</f>
        <v>0</v>
      </c>
      <c r="AT27" s="33">
        <f>$AK$27*Cronogramas!AR26</f>
        <v>0</v>
      </c>
      <c r="AU27" s="33">
        <f>$AK$27*Cronogramas!AS26</f>
        <v>0</v>
      </c>
      <c r="AV27" s="33">
        <f>$AK$27*Cronogramas!AT26</f>
        <v>0</v>
      </c>
      <c r="AW27" s="33">
        <f>$AK$27*Cronogramas!AU26</f>
        <v>0</v>
      </c>
      <c r="AX27" s="33">
        <f>$AK$27*Cronogramas!AV26</f>
        <v>0</v>
      </c>
      <c r="AY27" s="33">
        <f>$AK$27*Cronogramas!AW26</f>
        <v>0</v>
      </c>
      <c r="AZ27" s="33">
        <f>$AK$27*Cronogramas!AX26</f>
        <v>0</v>
      </c>
      <c r="BA27" s="33">
        <f>$AK$27*Cronogramas!AY26</f>
        <v>0</v>
      </c>
      <c r="BB27" s="33">
        <f>$AK$27*Cronogramas!AZ26</f>
        <v>0</v>
      </c>
      <c r="BC27" s="33">
        <f>$AK$27*Cronogramas!BA26</f>
        <v>0</v>
      </c>
      <c r="BD27" s="33">
        <f>$AK$27*Cronogramas!BB26</f>
        <v>0</v>
      </c>
      <c r="BE27" s="33">
        <f>$AK$27*Cronogramas!BC26</f>
        <v>0</v>
      </c>
      <c r="BF27" s="33">
        <f>$AK$27*Cronogramas!BD26</f>
        <v>0</v>
      </c>
      <c r="BG27" s="33">
        <f>$AK$27*Cronogramas!BE26</f>
        <v>0</v>
      </c>
      <c r="BH27" s="33">
        <f>$AK$27*Cronogramas!BF26</f>
        <v>0</v>
      </c>
      <c r="BI27" s="33">
        <f>$AK$27*Cronogramas!BG26</f>
        <v>0</v>
      </c>
      <c r="BJ27" s="33">
        <f>$AK$27*Cronogramas!BH26</f>
        <v>0</v>
      </c>
      <c r="BK27" s="33">
        <f>$AK$27*Cronogramas!BI26</f>
        <v>0</v>
      </c>
      <c r="BL27" s="33">
        <f>$AK$27*Cronogramas!BJ26</f>
        <v>0</v>
      </c>
      <c r="BM27" s="33">
        <f>$AK$27*Cronogramas!BK26</f>
        <v>0</v>
      </c>
      <c r="BN27" s="33">
        <f>$AK$27*Cronogramas!BL26</f>
        <v>0</v>
      </c>
      <c r="BO27" s="33">
        <f>$AK$27*Cronogramas!BM26</f>
        <v>0</v>
      </c>
      <c r="BP27" s="24"/>
      <c r="BQ27" s="48">
        <v>0.05</v>
      </c>
      <c r="BR27" s="47">
        <f t="shared" si="3"/>
        <v>89172.170126441983</v>
      </c>
      <c r="BS27" s="33">
        <f ca="1">Cronogramas!BO26*$BR27</f>
        <v>0</v>
      </c>
      <c r="BT27" s="33">
        <f ca="1">Cronogramas!BP26*$BR27</f>
        <v>0</v>
      </c>
      <c r="BU27" s="33">
        <f ca="1">Cronogramas!BQ26*$BR27</f>
        <v>0</v>
      </c>
      <c r="BV27" s="33">
        <f ca="1">Cronogramas!BR26*$BR27</f>
        <v>0</v>
      </c>
      <c r="BW27" s="33">
        <f ca="1">Cronogramas!BS26*$BR27</f>
        <v>0</v>
      </c>
      <c r="BX27" s="33">
        <f ca="1">Cronogramas!BT26*$BR27</f>
        <v>0</v>
      </c>
      <c r="BY27" s="33">
        <f ca="1">Cronogramas!BU26*$BR27</f>
        <v>0</v>
      </c>
      <c r="BZ27" s="33">
        <f ca="1">Cronogramas!BV26*$BR27</f>
        <v>0</v>
      </c>
      <c r="CA27" s="33">
        <f ca="1">Cronogramas!BW26*$BR27</f>
        <v>0</v>
      </c>
      <c r="CB27" s="33">
        <f ca="1">Cronogramas!BX26*$BR27</f>
        <v>0</v>
      </c>
      <c r="CC27" s="33">
        <f ca="1">Cronogramas!BY26*$BR27</f>
        <v>89172.170126441983</v>
      </c>
      <c r="CD27" s="33">
        <f ca="1">Cronogramas!BZ26*$BR27</f>
        <v>0</v>
      </c>
      <c r="CE27" s="33">
        <f ca="1">Cronogramas!CA26*$BR27</f>
        <v>0</v>
      </c>
      <c r="CF27" s="33">
        <f ca="1">Cronogramas!CB26*$BR27</f>
        <v>0</v>
      </c>
      <c r="CG27" s="33">
        <f ca="1">Cronogramas!CC26*$BR27</f>
        <v>0</v>
      </c>
      <c r="CH27" s="33">
        <f ca="1">Cronogramas!CD26*$BR27</f>
        <v>0</v>
      </c>
      <c r="CI27" s="33">
        <f ca="1">Cronogramas!CE26*$BR27</f>
        <v>0</v>
      </c>
      <c r="CJ27" s="33">
        <f ca="1">Cronogramas!CF26*$BR27</f>
        <v>0</v>
      </c>
      <c r="CK27" s="33">
        <f ca="1">Cronogramas!CG26*$BR27</f>
        <v>0</v>
      </c>
      <c r="CL27" s="33">
        <f ca="1">Cronogramas!CH26*$BR27</f>
        <v>0</v>
      </c>
      <c r="CM27" s="33">
        <f ca="1">Cronogramas!CI26*$BR27</f>
        <v>89172.170126441983</v>
      </c>
      <c r="CN27" s="33">
        <f ca="1">Cronogramas!CJ26*$BR27</f>
        <v>0</v>
      </c>
      <c r="CO27" s="33">
        <f ca="1">Cronogramas!CK26*$BR27</f>
        <v>0</v>
      </c>
      <c r="CP27" s="33">
        <f ca="1">Cronogramas!CL26*$BR27</f>
        <v>0</v>
      </c>
      <c r="CQ27" s="33">
        <f ca="1">Cronogramas!CM26*$BR27</f>
        <v>0</v>
      </c>
      <c r="CR27" s="33">
        <f ca="1">Cronogramas!CN26*$BR27</f>
        <v>0</v>
      </c>
      <c r="CS27" s="33">
        <f ca="1">Cronogramas!CO26*$BR27</f>
        <v>0</v>
      </c>
      <c r="CT27" s="33">
        <f ca="1">Cronogramas!CP26*$BR27</f>
        <v>0</v>
      </c>
      <c r="CU27" s="33">
        <f ca="1">Cronogramas!CQ26*$BR27</f>
        <v>0</v>
      </c>
      <c r="CV27" s="33">
        <f ca="1">Cronogramas!CR26*$BR27</f>
        <v>0</v>
      </c>
      <c r="CW27" s="16"/>
      <c r="CX27" s="16"/>
      <c r="CY27" s="36">
        <v>2.5000000000000001E-2</v>
      </c>
      <c r="CZ27" s="33">
        <f t="shared" ca="1" si="4"/>
        <v>0</v>
      </c>
      <c r="DA27" s="33">
        <f t="shared" ca="1" si="5"/>
        <v>2346.6360559589998</v>
      </c>
      <c r="DB27" s="33">
        <f t="shared" ca="1" si="6"/>
        <v>2346.6360559589998</v>
      </c>
      <c r="DC27" s="33">
        <f t="shared" ca="1" si="7"/>
        <v>2346.6360559589998</v>
      </c>
      <c r="DD27" s="33">
        <f t="shared" ca="1" si="8"/>
        <v>2346.6360559589998</v>
      </c>
      <c r="DE27" s="33">
        <f t="shared" ca="1" si="9"/>
        <v>2346.6360559589998</v>
      </c>
      <c r="DF27" s="33">
        <f t="shared" ca="1" si="10"/>
        <v>2346.6360559589998</v>
      </c>
      <c r="DG27" s="33">
        <f t="shared" ca="1" si="11"/>
        <v>2346.6360559589998</v>
      </c>
      <c r="DH27" s="33">
        <f t="shared" ca="1" si="12"/>
        <v>2346.6360559589998</v>
      </c>
      <c r="DI27" s="33">
        <f t="shared" ca="1" si="13"/>
        <v>2346.6360559589998</v>
      </c>
      <c r="DJ27" s="33">
        <f t="shared" ca="1" si="14"/>
        <v>0</v>
      </c>
      <c r="DK27" s="33">
        <f t="shared" ca="1" si="15"/>
        <v>2346.6360559589998</v>
      </c>
      <c r="DL27" s="33">
        <f t="shared" ca="1" si="16"/>
        <v>2346.6360559589998</v>
      </c>
      <c r="DM27" s="33">
        <f t="shared" ca="1" si="17"/>
        <v>2346.6360559589998</v>
      </c>
      <c r="DN27" s="33">
        <f t="shared" ca="1" si="18"/>
        <v>2346.6360559589998</v>
      </c>
      <c r="DO27" s="33">
        <f t="shared" ca="1" si="19"/>
        <v>2346.6360559589998</v>
      </c>
      <c r="DP27" s="33">
        <f t="shared" ca="1" si="20"/>
        <v>2346.6360559589998</v>
      </c>
      <c r="DQ27" s="33">
        <f t="shared" ca="1" si="21"/>
        <v>2346.6360559589998</v>
      </c>
      <c r="DR27" s="33">
        <f t="shared" ca="1" si="22"/>
        <v>2346.6360559589998</v>
      </c>
      <c r="DS27" s="33">
        <f t="shared" ca="1" si="23"/>
        <v>2346.6360559589998</v>
      </c>
      <c r="DT27" s="33">
        <f t="shared" ca="1" si="24"/>
        <v>0</v>
      </c>
      <c r="DU27" s="33">
        <f t="shared" ca="1" si="25"/>
        <v>2346.6360559589998</v>
      </c>
      <c r="DV27" s="33">
        <f t="shared" ca="1" si="26"/>
        <v>2346.6360559589998</v>
      </c>
      <c r="DW27" s="33">
        <f t="shared" ca="1" si="27"/>
        <v>2346.6360559589998</v>
      </c>
      <c r="DX27" s="33">
        <f t="shared" ca="1" si="28"/>
        <v>2346.6360559589998</v>
      </c>
      <c r="DY27" s="33">
        <f t="shared" ca="1" si="29"/>
        <v>2346.6360559589998</v>
      </c>
      <c r="DZ27" s="33">
        <f t="shared" ca="1" si="30"/>
        <v>2346.6360559589998</v>
      </c>
      <c r="EA27" s="33">
        <f t="shared" ca="1" si="31"/>
        <v>2346.6360559589998</v>
      </c>
      <c r="EB27" s="33">
        <f t="shared" ca="1" si="32"/>
        <v>2346.6360559589998</v>
      </c>
      <c r="EC27" s="33">
        <f t="shared" ca="1" si="33"/>
        <v>2346.6360559589998</v>
      </c>
      <c r="EE27" s="17"/>
      <c r="EF27" s="17"/>
      <c r="EG27" s="17"/>
      <c r="EH27" s="17"/>
    </row>
    <row r="28" spans="1:138" ht="15" customHeight="1" x14ac:dyDescent="0.3">
      <c r="A28" s="57"/>
      <c r="B28" s="2" t="str">
        <f>Cronogramas!B27</f>
        <v>1.2.3</v>
      </c>
      <c r="C28" s="3" t="str">
        <f>Cronogramas!C27</f>
        <v>Unidade de Fita para Backup</v>
      </c>
      <c r="D28" s="4">
        <f>Cronogramas!E27</f>
        <v>1</v>
      </c>
      <c r="E28" s="4">
        <f>Cronogramas!F27</f>
        <v>1</v>
      </c>
      <c r="F28" s="4">
        <f>Cronogramas!G27</f>
        <v>1</v>
      </c>
      <c r="G28" s="4">
        <f>Cronogramas!H27</f>
        <v>1</v>
      </c>
      <c r="H28" s="4">
        <f>Cronogramas!I27</f>
        <v>1</v>
      </c>
      <c r="I28" s="4">
        <f>Cronogramas!J27</f>
        <v>1</v>
      </c>
      <c r="J28" s="4">
        <f>Cronogramas!K27</f>
        <v>1</v>
      </c>
      <c r="K28" s="4">
        <f>Cronogramas!L27</f>
        <v>1</v>
      </c>
      <c r="L28" s="4">
        <f>Cronogramas!M27</f>
        <v>1</v>
      </c>
      <c r="M28" s="4">
        <f>Cronogramas!N27</f>
        <v>1</v>
      </c>
      <c r="N28" s="4">
        <f>Cronogramas!O27</f>
        <v>1</v>
      </c>
      <c r="O28" s="4">
        <f>Cronogramas!P27</f>
        <v>1</v>
      </c>
      <c r="P28" s="4">
        <f>Cronogramas!Q27</f>
        <v>1</v>
      </c>
      <c r="Q28" s="4">
        <f>Cronogramas!R27</f>
        <v>1</v>
      </c>
      <c r="R28" s="4">
        <f>Cronogramas!S27</f>
        <v>1</v>
      </c>
      <c r="S28" s="4">
        <f>Cronogramas!T27</f>
        <v>1</v>
      </c>
      <c r="T28" s="4">
        <f>Cronogramas!U27</f>
        <v>1</v>
      </c>
      <c r="U28" s="4">
        <f>Cronogramas!V27</f>
        <v>1</v>
      </c>
      <c r="V28" s="4">
        <f>Cronogramas!W27</f>
        <v>1</v>
      </c>
      <c r="W28" s="4">
        <f>Cronogramas!X27</f>
        <v>1</v>
      </c>
      <c r="X28" s="4">
        <f>Cronogramas!Y27</f>
        <v>1</v>
      </c>
      <c r="Y28" s="4">
        <f>Cronogramas!Z27</f>
        <v>1</v>
      </c>
      <c r="Z28" s="4">
        <f>Cronogramas!AA27</f>
        <v>1</v>
      </c>
      <c r="AA28" s="4">
        <f>Cronogramas!AB27</f>
        <v>1</v>
      </c>
      <c r="AB28" s="4">
        <f>Cronogramas!AC27</f>
        <v>1</v>
      </c>
      <c r="AC28" s="4">
        <f>Cronogramas!AD27</f>
        <v>1</v>
      </c>
      <c r="AD28" s="4">
        <f>Cronogramas!AE27</f>
        <v>1</v>
      </c>
      <c r="AE28" s="4">
        <f>Cronogramas!AF27</f>
        <v>1</v>
      </c>
      <c r="AF28" s="4">
        <f>Cronogramas!AG27</f>
        <v>1</v>
      </c>
      <c r="AG28" s="4">
        <f>Cronogramas!AH27</f>
        <v>1</v>
      </c>
      <c r="AH28" s="28"/>
      <c r="AI28" s="34" t="s">
        <v>70</v>
      </c>
      <c r="AJ28" s="6">
        <v>10</v>
      </c>
      <c r="AK28" s="35">
        <v>562.54732851477127</v>
      </c>
      <c r="AL28" s="33">
        <f>$AK$28*Cronogramas!AJ27</f>
        <v>562.54732851477127</v>
      </c>
      <c r="AM28" s="33">
        <f>$AK$28*Cronogramas!AK27</f>
        <v>0</v>
      </c>
      <c r="AN28" s="33">
        <f>$AK$28*Cronogramas!AL27</f>
        <v>0</v>
      </c>
      <c r="AO28" s="33">
        <f>$AK$28*Cronogramas!AM27</f>
        <v>0</v>
      </c>
      <c r="AP28" s="33">
        <f>$AK$28*Cronogramas!AN27</f>
        <v>0</v>
      </c>
      <c r="AQ28" s="33">
        <f>$AK$28*Cronogramas!AO27</f>
        <v>0</v>
      </c>
      <c r="AR28" s="33">
        <f>$AK$28*Cronogramas!AP27</f>
        <v>0</v>
      </c>
      <c r="AS28" s="33">
        <f>$AK$28*Cronogramas!AQ27</f>
        <v>0</v>
      </c>
      <c r="AT28" s="33">
        <f>$AK$28*Cronogramas!AR27</f>
        <v>0</v>
      </c>
      <c r="AU28" s="33">
        <f>$AK$28*Cronogramas!AS27</f>
        <v>0</v>
      </c>
      <c r="AV28" s="33">
        <f>$AK$28*Cronogramas!AT27</f>
        <v>0</v>
      </c>
      <c r="AW28" s="33">
        <f>$AK$28*Cronogramas!AU27</f>
        <v>0</v>
      </c>
      <c r="AX28" s="33">
        <f>$AK$28*Cronogramas!AV27</f>
        <v>0</v>
      </c>
      <c r="AY28" s="33">
        <f>$AK$28*Cronogramas!AW27</f>
        <v>0</v>
      </c>
      <c r="AZ28" s="33">
        <f>$AK$28*Cronogramas!AX27</f>
        <v>0</v>
      </c>
      <c r="BA28" s="33">
        <f>$AK$28*Cronogramas!AY27</f>
        <v>0</v>
      </c>
      <c r="BB28" s="33">
        <f>$AK$28*Cronogramas!AZ27</f>
        <v>0</v>
      </c>
      <c r="BC28" s="33">
        <f>$AK$28*Cronogramas!BA27</f>
        <v>0</v>
      </c>
      <c r="BD28" s="33">
        <f>$AK$28*Cronogramas!BB27</f>
        <v>0</v>
      </c>
      <c r="BE28" s="33">
        <f>$AK$28*Cronogramas!BC27</f>
        <v>0</v>
      </c>
      <c r="BF28" s="33">
        <f>$AK$28*Cronogramas!BD27</f>
        <v>0</v>
      </c>
      <c r="BG28" s="33">
        <f>$AK$28*Cronogramas!BE27</f>
        <v>0</v>
      </c>
      <c r="BH28" s="33">
        <f>$AK$28*Cronogramas!BF27</f>
        <v>0</v>
      </c>
      <c r="BI28" s="33">
        <f>$AK$28*Cronogramas!BG27</f>
        <v>0</v>
      </c>
      <c r="BJ28" s="33">
        <f>$AK$28*Cronogramas!BH27</f>
        <v>0</v>
      </c>
      <c r="BK28" s="33">
        <f>$AK$28*Cronogramas!BI27</f>
        <v>0</v>
      </c>
      <c r="BL28" s="33">
        <f>$AK$28*Cronogramas!BJ27</f>
        <v>0</v>
      </c>
      <c r="BM28" s="33">
        <f>$AK$28*Cronogramas!BK27</f>
        <v>0</v>
      </c>
      <c r="BN28" s="33">
        <f>$AK$28*Cronogramas!BL27</f>
        <v>0</v>
      </c>
      <c r="BO28" s="33">
        <f>$AK$28*Cronogramas!BM27</f>
        <v>0</v>
      </c>
      <c r="BP28" s="24"/>
      <c r="BQ28" s="48">
        <v>0.05</v>
      </c>
      <c r="BR28" s="47">
        <f t="shared" si="3"/>
        <v>534.41996208903265</v>
      </c>
      <c r="BS28" s="33">
        <f ca="1">Cronogramas!BO27*$BR28</f>
        <v>0</v>
      </c>
      <c r="BT28" s="33">
        <f ca="1">Cronogramas!BP27*$BR28</f>
        <v>0</v>
      </c>
      <c r="BU28" s="33">
        <f ca="1">Cronogramas!BQ27*$BR28</f>
        <v>0</v>
      </c>
      <c r="BV28" s="33">
        <f ca="1">Cronogramas!BR27*$BR28</f>
        <v>0</v>
      </c>
      <c r="BW28" s="33">
        <f ca="1">Cronogramas!BS27*$BR28</f>
        <v>0</v>
      </c>
      <c r="BX28" s="33">
        <f ca="1">Cronogramas!BT27*$BR28</f>
        <v>0</v>
      </c>
      <c r="BY28" s="33">
        <f ca="1">Cronogramas!BU27*$BR28</f>
        <v>0</v>
      </c>
      <c r="BZ28" s="33">
        <f ca="1">Cronogramas!BV27*$BR28</f>
        <v>0</v>
      </c>
      <c r="CA28" s="33">
        <f ca="1">Cronogramas!BW27*$BR28</f>
        <v>0</v>
      </c>
      <c r="CB28" s="33">
        <f ca="1">Cronogramas!BX27*$BR28</f>
        <v>0</v>
      </c>
      <c r="CC28" s="33">
        <f ca="1">Cronogramas!BY27*$BR28</f>
        <v>534.41996208903265</v>
      </c>
      <c r="CD28" s="33">
        <f ca="1">Cronogramas!BZ27*$BR28</f>
        <v>0</v>
      </c>
      <c r="CE28" s="33">
        <f ca="1">Cronogramas!CA27*$BR28</f>
        <v>0</v>
      </c>
      <c r="CF28" s="33">
        <f ca="1">Cronogramas!CB27*$BR28</f>
        <v>0</v>
      </c>
      <c r="CG28" s="33">
        <f ca="1">Cronogramas!CC27*$BR28</f>
        <v>0</v>
      </c>
      <c r="CH28" s="33">
        <f ca="1">Cronogramas!CD27*$BR28</f>
        <v>0</v>
      </c>
      <c r="CI28" s="33">
        <f ca="1">Cronogramas!CE27*$BR28</f>
        <v>0</v>
      </c>
      <c r="CJ28" s="33">
        <f ca="1">Cronogramas!CF27*$BR28</f>
        <v>0</v>
      </c>
      <c r="CK28" s="33">
        <f ca="1">Cronogramas!CG27*$BR28</f>
        <v>0</v>
      </c>
      <c r="CL28" s="33">
        <f ca="1">Cronogramas!CH27*$BR28</f>
        <v>0</v>
      </c>
      <c r="CM28" s="33">
        <f ca="1">Cronogramas!CI27*$BR28</f>
        <v>534.41996208903265</v>
      </c>
      <c r="CN28" s="33">
        <f ca="1">Cronogramas!CJ27*$BR28</f>
        <v>0</v>
      </c>
      <c r="CO28" s="33">
        <f ca="1">Cronogramas!CK27*$BR28</f>
        <v>0</v>
      </c>
      <c r="CP28" s="33">
        <f ca="1">Cronogramas!CL27*$BR28</f>
        <v>0</v>
      </c>
      <c r="CQ28" s="33">
        <f ca="1">Cronogramas!CM27*$BR28</f>
        <v>0</v>
      </c>
      <c r="CR28" s="33">
        <f ca="1">Cronogramas!CN27*$BR28</f>
        <v>0</v>
      </c>
      <c r="CS28" s="33">
        <f ca="1">Cronogramas!CO27*$BR28</f>
        <v>0</v>
      </c>
      <c r="CT28" s="33">
        <f ca="1">Cronogramas!CP27*$BR28</f>
        <v>0</v>
      </c>
      <c r="CU28" s="33">
        <f ca="1">Cronogramas!CQ27*$BR28</f>
        <v>0</v>
      </c>
      <c r="CV28" s="33">
        <f ca="1">Cronogramas!CR27*$BR28</f>
        <v>0</v>
      </c>
      <c r="CW28" s="16"/>
      <c r="CX28" s="16"/>
      <c r="CY28" s="36">
        <v>2.5000000000000001E-2</v>
      </c>
      <c r="CZ28" s="33">
        <f t="shared" ca="1" si="4"/>
        <v>0</v>
      </c>
      <c r="DA28" s="33">
        <f ca="1">IF((AM28+BT28)&gt;0,0,(E28*$AK28*$CY28))</f>
        <v>14.063683212869282</v>
      </c>
      <c r="DB28" s="33">
        <f t="shared" ca="1" si="6"/>
        <v>14.063683212869282</v>
      </c>
      <c r="DC28" s="33">
        <f t="shared" ca="1" si="7"/>
        <v>14.063683212869282</v>
      </c>
      <c r="DD28" s="33">
        <f t="shared" ca="1" si="8"/>
        <v>14.063683212869282</v>
      </c>
      <c r="DE28" s="33">
        <f t="shared" ca="1" si="9"/>
        <v>14.063683212869282</v>
      </c>
      <c r="DF28" s="33">
        <f t="shared" ca="1" si="10"/>
        <v>14.063683212869282</v>
      </c>
      <c r="DG28" s="33">
        <f t="shared" ca="1" si="11"/>
        <v>14.063683212869282</v>
      </c>
      <c r="DH28" s="33">
        <f t="shared" ca="1" si="12"/>
        <v>14.063683212869282</v>
      </c>
      <c r="DI28" s="33">
        <f t="shared" ca="1" si="13"/>
        <v>14.063683212869282</v>
      </c>
      <c r="DJ28" s="33">
        <f t="shared" ca="1" si="14"/>
        <v>0</v>
      </c>
      <c r="DK28" s="33">
        <f t="shared" ca="1" si="15"/>
        <v>14.063683212869282</v>
      </c>
      <c r="DL28" s="33">
        <f t="shared" ca="1" si="16"/>
        <v>14.063683212869282</v>
      </c>
      <c r="DM28" s="33">
        <f t="shared" ca="1" si="17"/>
        <v>14.063683212869282</v>
      </c>
      <c r="DN28" s="33">
        <f t="shared" ca="1" si="18"/>
        <v>14.063683212869282</v>
      </c>
      <c r="DO28" s="33">
        <f t="shared" ca="1" si="19"/>
        <v>14.063683212869282</v>
      </c>
      <c r="DP28" s="33">
        <f t="shared" ca="1" si="20"/>
        <v>14.063683212869282</v>
      </c>
      <c r="DQ28" s="33">
        <f t="shared" ca="1" si="21"/>
        <v>14.063683212869282</v>
      </c>
      <c r="DR28" s="33">
        <f t="shared" ca="1" si="22"/>
        <v>14.063683212869282</v>
      </c>
      <c r="DS28" s="33">
        <f t="shared" ca="1" si="23"/>
        <v>14.063683212869282</v>
      </c>
      <c r="DT28" s="33">
        <f t="shared" ca="1" si="24"/>
        <v>0</v>
      </c>
      <c r="DU28" s="33">
        <f t="shared" ca="1" si="25"/>
        <v>14.063683212869282</v>
      </c>
      <c r="DV28" s="33">
        <f t="shared" ca="1" si="26"/>
        <v>14.063683212869282</v>
      </c>
      <c r="DW28" s="33">
        <f t="shared" ca="1" si="27"/>
        <v>14.063683212869282</v>
      </c>
      <c r="DX28" s="33">
        <f t="shared" ca="1" si="28"/>
        <v>14.063683212869282</v>
      </c>
      <c r="DY28" s="33">
        <f t="shared" ca="1" si="29"/>
        <v>14.063683212869282</v>
      </c>
      <c r="DZ28" s="33">
        <f t="shared" ca="1" si="30"/>
        <v>14.063683212869282</v>
      </c>
      <c r="EA28" s="33">
        <f t="shared" ca="1" si="31"/>
        <v>14.063683212869282</v>
      </c>
      <c r="EB28" s="33">
        <f t="shared" ca="1" si="32"/>
        <v>14.063683212869282</v>
      </c>
      <c r="EC28" s="33">
        <f t="shared" ca="1" si="33"/>
        <v>14.063683212869282</v>
      </c>
      <c r="EE28" s="17"/>
      <c r="EF28" s="17"/>
      <c r="EG28" s="17"/>
      <c r="EH28" s="17"/>
    </row>
    <row r="29" spans="1:138" ht="15" customHeight="1" x14ac:dyDescent="0.3">
      <c r="A29" s="57"/>
      <c r="B29" s="2" t="str">
        <f>Cronogramas!B28</f>
        <v>1.2.4</v>
      </c>
      <c r="C29" s="3" t="str">
        <f>Cronogramas!C28</f>
        <v>Servidores Fisicos para Virtualização</v>
      </c>
      <c r="D29" s="4">
        <f>Cronogramas!E28</f>
        <v>2</v>
      </c>
      <c r="E29" s="4">
        <f>Cronogramas!F28</f>
        <v>2</v>
      </c>
      <c r="F29" s="4">
        <f>Cronogramas!G28</f>
        <v>2</v>
      </c>
      <c r="G29" s="4">
        <f>Cronogramas!H28</f>
        <v>2</v>
      </c>
      <c r="H29" s="4">
        <f>Cronogramas!I28</f>
        <v>2</v>
      </c>
      <c r="I29" s="4">
        <f>Cronogramas!J28</f>
        <v>2</v>
      </c>
      <c r="J29" s="4">
        <f>Cronogramas!K28</f>
        <v>2</v>
      </c>
      <c r="K29" s="4">
        <f>Cronogramas!L28</f>
        <v>2</v>
      </c>
      <c r="L29" s="4">
        <f>Cronogramas!M28</f>
        <v>2</v>
      </c>
      <c r="M29" s="4">
        <f>Cronogramas!N28</f>
        <v>2</v>
      </c>
      <c r="N29" s="4">
        <f>Cronogramas!O28</f>
        <v>2</v>
      </c>
      <c r="O29" s="4">
        <f>Cronogramas!P28</f>
        <v>2</v>
      </c>
      <c r="P29" s="4">
        <f>Cronogramas!Q28</f>
        <v>2</v>
      </c>
      <c r="Q29" s="4">
        <f>Cronogramas!R28</f>
        <v>2</v>
      </c>
      <c r="R29" s="4">
        <f>Cronogramas!S28</f>
        <v>2</v>
      </c>
      <c r="S29" s="4">
        <f>Cronogramas!T28</f>
        <v>2</v>
      </c>
      <c r="T29" s="4">
        <f>Cronogramas!U28</f>
        <v>2</v>
      </c>
      <c r="U29" s="4">
        <f>Cronogramas!V28</f>
        <v>2</v>
      </c>
      <c r="V29" s="4">
        <f>Cronogramas!W28</f>
        <v>2</v>
      </c>
      <c r="W29" s="4">
        <f>Cronogramas!X28</f>
        <v>2</v>
      </c>
      <c r="X29" s="4">
        <f>Cronogramas!Y28</f>
        <v>2</v>
      </c>
      <c r="Y29" s="4">
        <f>Cronogramas!Z28</f>
        <v>2</v>
      </c>
      <c r="Z29" s="4">
        <f>Cronogramas!AA28</f>
        <v>2</v>
      </c>
      <c r="AA29" s="4">
        <f>Cronogramas!AB28</f>
        <v>2</v>
      </c>
      <c r="AB29" s="4">
        <f>Cronogramas!AC28</f>
        <v>2</v>
      </c>
      <c r="AC29" s="4">
        <f>Cronogramas!AD28</f>
        <v>2</v>
      </c>
      <c r="AD29" s="4">
        <f>Cronogramas!AE28</f>
        <v>2</v>
      </c>
      <c r="AE29" s="4">
        <f>Cronogramas!AF28</f>
        <v>2</v>
      </c>
      <c r="AF29" s="4">
        <f>Cronogramas!AG28</f>
        <v>2</v>
      </c>
      <c r="AG29" s="4">
        <f>Cronogramas!AH28</f>
        <v>2</v>
      </c>
      <c r="AH29" s="28"/>
      <c r="AI29" s="34" t="s">
        <v>71</v>
      </c>
      <c r="AJ29" s="6">
        <v>10</v>
      </c>
      <c r="AK29" s="35">
        <v>99299.706337308366</v>
      </c>
      <c r="AL29" s="33">
        <f>$AK$29*Cronogramas!AJ28</f>
        <v>198599.41267461673</v>
      </c>
      <c r="AM29" s="33">
        <f>$AK$29*Cronogramas!AK28</f>
        <v>0</v>
      </c>
      <c r="AN29" s="33">
        <f>$AK$29*Cronogramas!AL28</f>
        <v>0</v>
      </c>
      <c r="AO29" s="33">
        <f>$AK$29*Cronogramas!AM28</f>
        <v>0</v>
      </c>
      <c r="AP29" s="33">
        <f>$AK$29*Cronogramas!AN28</f>
        <v>0</v>
      </c>
      <c r="AQ29" s="33">
        <f>$AK$29*Cronogramas!AO28</f>
        <v>0</v>
      </c>
      <c r="AR29" s="33">
        <f>$AK$29*Cronogramas!AP28</f>
        <v>0</v>
      </c>
      <c r="AS29" s="33">
        <f>$AK$29*Cronogramas!AQ28</f>
        <v>0</v>
      </c>
      <c r="AT29" s="33">
        <f>$AK$29*Cronogramas!AR28</f>
        <v>0</v>
      </c>
      <c r="AU29" s="33">
        <f>$AK$29*Cronogramas!AS28</f>
        <v>0</v>
      </c>
      <c r="AV29" s="33">
        <f>$AK$29*Cronogramas!AT28</f>
        <v>0</v>
      </c>
      <c r="AW29" s="33">
        <f>$AK$29*Cronogramas!AU28</f>
        <v>0</v>
      </c>
      <c r="AX29" s="33">
        <f>$AK$29*Cronogramas!AV28</f>
        <v>0</v>
      </c>
      <c r="AY29" s="33">
        <f>$AK$29*Cronogramas!AW28</f>
        <v>0</v>
      </c>
      <c r="AZ29" s="33">
        <f>$AK$29*Cronogramas!AX28</f>
        <v>0</v>
      </c>
      <c r="BA29" s="33">
        <f>$AK$29*Cronogramas!AY28</f>
        <v>0</v>
      </c>
      <c r="BB29" s="33">
        <f>$AK$29*Cronogramas!AZ28</f>
        <v>0</v>
      </c>
      <c r="BC29" s="33">
        <f>$AK$29*Cronogramas!BA28</f>
        <v>0</v>
      </c>
      <c r="BD29" s="33">
        <f>$AK$29*Cronogramas!BB28</f>
        <v>0</v>
      </c>
      <c r="BE29" s="33">
        <f>$AK$29*Cronogramas!BC28</f>
        <v>0</v>
      </c>
      <c r="BF29" s="33">
        <f>$AK$29*Cronogramas!BD28</f>
        <v>0</v>
      </c>
      <c r="BG29" s="33">
        <f>$AK$29*Cronogramas!BE28</f>
        <v>0</v>
      </c>
      <c r="BH29" s="33">
        <f>$AK$29*Cronogramas!BF28</f>
        <v>0</v>
      </c>
      <c r="BI29" s="33">
        <f>$AK$29*Cronogramas!BG28</f>
        <v>0</v>
      </c>
      <c r="BJ29" s="33">
        <f>$AK$29*Cronogramas!BH28</f>
        <v>0</v>
      </c>
      <c r="BK29" s="33">
        <f>$AK$29*Cronogramas!BI28</f>
        <v>0</v>
      </c>
      <c r="BL29" s="33">
        <f>$AK$29*Cronogramas!BJ28</f>
        <v>0</v>
      </c>
      <c r="BM29" s="33">
        <f>$AK$29*Cronogramas!BK28</f>
        <v>0</v>
      </c>
      <c r="BN29" s="33">
        <f>$AK$29*Cronogramas!BL28</f>
        <v>0</v>
      </c>
      <c r="BO29" s="33">
        <f>$AK$29*Cronogramas!BM28</f>
        <v>0</v>
      </c>
      <c r="BP29" s="24"/>
      <c r="BQ29" s="48">
        <v>0.05</v>
      </c>
      <c r="BR29" s="47">
        <f t="shared" si="3"/>
        <v>94334.721020442943</v>
      </c>
      <c r="BS29" s="33">
        <f ca="1">Cronogramas!BO28*$BR29</f>
        <v>0</v>
      </c>
      <c r="BT29" s="33">
        <f ca="1">Cronogramas!BP28*$BR29</f>
        <v>0</v>
      </c>
      <c r="BU29" s="33">
        <f ca="1">Cronogramas!BQ28*$BR29</f>
        <v>0</v>
      </c>
      <c r="BV29" s="33">
        <f ca="1">Cronogramas!BR28*$BR29</f>
        <v>0</v>
      </c>
      <c r="BW29" s="33">
        <f ca="1">Cronogramas!BS28*$BR29</f>
        <v>0</v>
      </c>
      <c r="BX29" s="33">
        <f ca="1">Cronogramas!BT28*$BR29</f>
        <v>0</v>
      </c>
      <c r="BY29" s="33">
        <f ca="1">Cronogramas!BU28*$BR29</f>
        <v>0</v>
      </c>
      <c r="BZ29" s="33">
        <f ca="1">Cronogramas!BV28*$BR29</f>
        <v>0</v>
      </c>
      <c r="CA29" s="33">
        <f ca="1">Cronogramas!BW28*$BR29</f>
        <v>0</v>
      </c>
      <c r="CB29" s="33">
        <f ca="1">Cronogramas!BX28*$BR29</f>
        <v>0</v>
      </c>
      <c r="CC29" s="33">
        <f ca="1">Cronogramas!BY28*$BR29</f>
        <v>188669.44204088589</v>
      </c>
      <c r="CD29" s="33">
        <f ca="1">Cronogramas!BZ28*$BR29</f>
        <v>0</v>
      </c>
      <c r="CE29" s="33">
        <f ca="1">Cronogramas!CA28*$BR29</f>
        <v>0</v>
      </c>
      <c r="CF29" s="33">
        <f ca="1">Cronogramas!CB28*$BR29</f>
        <v>0</v>
      </c>
      <c r="CG29" s="33">
        <f ca="1">Cronogramas!CC28*$BR29</f>
        <v>0</v>
      </c>
      <c r="CH29" s="33">
        <f ca="1">Cronogramas!CD28*$BR29</f>
        <v>0</v>
      </c>
      <c r="CI29" s="33">
        <f ca="1">Cronogramas!CE28*$BR29</f>
        <v>0</v>
      </c>
      <c r="CJ29" s="33">
        <f ca="1">Cronogramas!CF28*$BR29</f>
        <v>0</v>
      </c>
      <c r="CK29" s="33">
        <f ca="1">Cronogramas!CG28*$BR29</f>
        <v>0</v>
      </c>
      <c r="CL29" s="33">
        <f ca="1">Cronogramas!CH28*$BR29</f>
        <v>0</v>
      </c>
      <c r="CM29" s="33">
        <f ca="1">Cronogramas!CI28*$BR29</f>
        <v>188669.44204088589</v>
      </c>
      <c r="CN29" s="33">
        <f ca="1">Cronogramas!CJ28*$BR29</f>
        <v>0</v>
      </c>
      <c r="CO29" s="33">
        <f ca="1">Cronogramas!CK28*$BR29</f>
        <v>0</v>
      </c>
      <c r="CP29" s="33">
        <f ca="1">Cronogramas!CL28*$BR29</f>
        <v>0</v>
      </c>
      <c r="CQ29" s="33">
        <f ca="1">Cronogramas!CM28*$BR29</f>
        <v>0</v>
      </c>
      <c r="CR29" s="33">
        <f ca="1">Cronogramas!CN28*$BR29</f>
        <v>0</v>
      </c>
      <c r="CS29" s="33">
        <f ca="1">Cronogramas!CO28*$BR29</f>
        <v>0</v>
      </c>
      <c r="CT29" s="33">
        <f ca="1">Cronogramas!CP28*$BR29</f>
        <v>0</v>
      </c>
      <c r="CU29" s="33">
        <f ca="1">Cronogramas!CQ28*$BR29</f>
        <v>0</v>
      </c>
      <c r="CV29" s="33">
        <f ca="1">Cronogramas!CR28*$BR29</f>
        <v>0</v>
      </c>
      <c r="CW29" s="16"/>
      <c r="CX29" s="16"/>
      <c r="CY29" s="36">
        <v>2.5000000000000001E-2</v>
      </c>
      <c r="CZ29" s="33">
        <f t="shared" ca="1" si="4"/>
        <v>0</v>
      </c>
      <c r="DA29" s="33">
        <f t="shared" ca="1" si="5"/>
        <v>4964.985316865419</v>
      </c>
      <c r="DB29" s="33">
        <f t="shared" ca="1" si="6"/>
        <v>4964.985316865419</v>
      </c>
      <c r="DC29" s="33">
        <f t="shared" ca="1" si="7"/>
        <v>4964.985316865419</v>
      </c>
      <c r="DD29" s="33">
        <f t="shared" ca="1" si="8"/>
        <v>4964.985316865419</v>
      </c>
      <c r="DE29" s="33">
        <f t="shared" ca="1" si="9"/>
        <v>4964.985316865419</v>
      </c>
      <c r="DF29" s="33">
        <f t="shared" ca="1" si="10"/>
        <v>4964.985316865419</v>
      </c>
      <c r="DG29" s="33">
        <f t="shared" ca="1" si="11"/>
        <v>4964.985316865419</v>
      </c>
      <c r="DH29" s="33">
        <f t="shared" ca="1" si="12"/>
        <v>4964.985316865419</v>
      </c>
      <c r="DI29" s="33">
        <f t="shared" ca="1" si="13"/>
        <v>4964.985316865419</v>
      </c>
      <c r="DJ29" s="33">
        <f t="shared" ca="1" si="14"/>
        <v>0</v>
      </c>
      <c r="DK29" s="33">
        <f t="shared" ca="1" si="15"/>
        <v>4964.985316865419</v>
      </c>
      <c r="DL29" s="33">
        <f t="shared" ca="1" si="16"/>
        <v>4964.985316865419</v>
      </c>
      <c r="DM29" s="33">
        <f t="shared" ca="1" si="17"/>
        <v>4964.985316865419</v>
      </c>
      <c r="DN29" s="33">
        <f t="shared" ca="1" si="18"/>
        <v>4964.985316865419</v>
      </c>
      <c r="DO29" s="33">
        <f t="shared" ca="1" si="19"/>
        <v>4964.985316865419</v>
      </c>
      <c r="DP29" s="33">
        <f t="shared" ca="1" si="20"/>
        <v>4964.985316865419</v>
      </c>
      <c r="DQ29" s="33">
        <f t="shared" ca="1" si="21"/>
        <v>4964.985316865419</v>
      </c>
      <c r="DR29" s="33">
        <f t="shared" ca="1" si="22"/>
        <v>4964.985316865419</v>
      </c>
      <c r="DS29" s="33">
        <f t="shared" ca="1" si="23"/>
        <v>4964.985316865419</v>
      </c>
      <c r="DT29" s="33">
        <f t="shared" ca="1" si="24"/>
        <v>0</v>
      </c>
      <c r="DU29" s="33">
        <f t="shared" ca="1" si="25"/>
        <v>4964.985316865419</v>
      </c>
      <c r="DV29" s="33">
        <f t="shared" ca="1" si="26"/>
        <v>4964.985316865419</v>
      </c>
      <c r="DW29" s="33">
        <f t="shared" ca="1" si="27"/>
        <v>4964.985316865419</v>
      </c>
      <c r="DX29" s="33">
        <f t="shared" ca="1" si="28"/>
        <v>4964.985316865419</v>
      </c>
      <c r="DY29" s="33">
        <f t="shared" ca="1" si="29"/>
        <v>4964.985316865419</v>
      </c>
      <c r="DZ29" s="33">
        <f t="shared" ca="1" si="30"/>
        <v>4964.985316865419</v>
      </c>
      <c r="EA29" s="33">
        <f t="shared" ca="1" si="31"/>
        <v>4964.985316865419</v>
      </c>
      <c r="EB29" s="33">
        <f t="shared" ca="1" si="32"/>
        <v>4964.985316865419</v>
      </c>
      <c r="EC29" s="33">
        <f t="shared" ca="1" si="33"/>
        <v>4964.985316865419</v>
      </c>
      <c r="EE29" s="17"/>
      <c r="EF29" s="17"/>
      <c r="EG29" s="17"/>
      <c r="EH29" s="17"/>
    </row>
    <row r="30" spans="1:138" ht="15" customHeight="1" x14ac:dyDescent="0.3">
      <c r="A30" s="57"/>
      <c r="B30" s="2" t="str">
        <f>Cronogramas!B29</f>
        <v>1.2.5</v>
      </c>
      <c r="C30" s="3" t="str">
        <f>Cronogramas!C29</f>
        <v>Storage</v>
      </c>
      <c r="D30" s="4">
        <f>Cronogramas!E29</f>
        <v>1</v>
      </c>
      <c r="E30" s="4">
        <f>Cronogramas!F29</f>
        <v>1</v>
      </c>
      <c r="F30" s="4">
        <f>Cronogramas!G29</f>
        <v>1</v>
      </c>
      <c r="G30" s="4">
        <f>Cronogramas!H29</f>
        <v>1</v>
      </c>
      <c r="H30" s="4">
        <f>Cronogramas!I29</f>
        <v>1</v>
      </c>
      <c r="I30" s="4">
        <f>Cronogramas!J29</f>
        <v>1</v>
      </c>
      <c r="J30" s="4">
        <f>Cronogramas!K29</f>
        <v>1</v>
      </c>
      <c r="K30" s="4">
        <f>Cronogramas!L29</f>
        <v>1</v>
      </c>
      <c r="L30" s="4">
        <f>Cronogramas!M29</f>
        <v>1</v>
      </c>
      <c r="M30" s="4">
        <f>Cronogramas!N29</f>
        <v>1</v>
      </c>
      <c r="N30" s="4">
        <f>Cronogramas!O29</f>
        <v>1</v>
      </c>
      <c r="O30" s="4">
        <f>Cronogramas!P29</f>
        <v>1</v>
      </c>
      <c r="P30" s="4">
        <f>Cronogramas!Q29</f>
        <v>1</v>
      </c>
      <c r="Q30" s="4">
        <f>Cronogramas!R29</f>
        <v>1</v>
      </c>
      <c r="R30" s="4">
        <f>Cronogramas!S29</f>
        <v>1</v>
      </c>
      <c r="S30" s="4">
        <f>Cronogramas!T29</f>
        <v>1</v>
      </c>
      <c r="T30" s="4">
        <f>Cronogramas!U29</f>
        <v>1</v>
      </c>
      <c r="U30" s="4">
        <f>Cronogramas!V29</f>
        <v>1</v>
      </c>
      <c r="V30" s="4">
        <f>Cronogramas!W29</f>
        <v>1</v>
      </c>
      <c r="W30" s="4">
        <f>Cronogramas!X29</f>
        <v>1</v>
      </c>
      <c r="X30" s="4">
        <f>Cronogramas!Y29</f>
        <v>1</v>
      </c>
      <c r="Y30" s="4">
        <f>Cronogramas!Z29</f>
        <v>1</v>
      </c>
      <c r="Z30" s="4">
        <f>Cronogramas!AA29</f>
        <v>1</v>
      </c>
      <c r="AA30" s="4">
        <f>Cronogramas!AB29</f>
        <v>1</v>
      </c>
      <c r="AB30" s="4">
        <f>Cronogramas!AC29</f>
        <v>1</v>
      </c>
      <c r="AC30" s="4">
        <f>Cronogramas!AD29</f>
        <v>1</v>
      </c>
      <c r="AD30" s="4">
        <f>Cronogramas!AE29</f>
        <v>1</v>
      </c>
      <c r="AE30" s="4">
        <f>Cronogramas!AF29</f>
        <v>1</v>
      </c>
      <c r="AF30" s="4">
        <f>Cronogramas!AG29</f>
        <v>1</v>
      </c>
      <c r="AG30" s="4">
        <f>Cronogramas!AH29</f>
        <v>1</v>
      </c>
      <c r="AH30" s="28"/>
      <c r="AI30" s="34" t="s">
        <v>70</v>
      </c>
      <c r="AJ30" s="6">
        <v>10</v>
      </c>
      <c r="AK30" s="35">
        <v>48405.129645671746</v>
      </c>
      <c r="AL30" s="33">
        <f>$AK$30*Cronogramas!AJ29</f>
        <v>48405.129645671746</v>
      </c>
      <c r="AM30" s="33">
        <f>$AK$30*Cronogramas!AK29</f>
        <v>0</v>
      </c>
      <c r="AN30" s="33">
        <f>$AK$30*Cronogramas!AL29</f>
        <v>0</v>
      </c>
      <c r="AO30" s="33">
        <f>$AK$30*Cronogramas!AM29</f>
        <v>0</v>
      </c>
      <c r="AP30" s="33">
        <f>$AK$30*Cronogramas!AN29</f>
        <v>0</v>
      </c>
      <c r="AQ30" s="33">
        <f>$AK$30*Cronogramas!AO29</f>
        <v>0</v>
      </c>
      <c r="AR30" s="33">
        <f>$AK$30*Cronogramas!AP29</f>
        <v>0</v>
      </c>
      <c r="AS30" s="33">
        <f>$AK$30*Cronogramas!AQ29</f>
        <v>0</v>
      </c>
      <c r="AT30" s="33">
        <f>$AK$30*Cronogramas!AR29</f>
        <v>0</v>
      </c>
      <c r="AU30" s="33">
        <f>$AK$30*Cronogramas!AS29</f>
        <v>0</v>
      </c>
      <c r="AV30" s="33">
        <f>$AK$30*Cronogramas!AT29</f>
        <v>0</v>
      </c>
      <c r="AW30" s="33">
        <f>$AK$30*Cronogramas!AU29</f>
        <v>0</v>
      </c>
      <c r="AX30" s="33">
        <f>$AK$30*Cronogramas!AV29</f>
        <v>0</v>
      </c>
      <c r="AY30" s="33">
        <f>$AK$30*Cronogramas!AW29</f>
        <v>0</v>
      </c>
      <c r="AZ30" s="33">
        <f>$AK$30*Cronogramas!AX29</f>
        <v>0</v>
      </c>
      <c r="BA30" s="33">
        <f>$AK$30*Cronogramas!AY29</f>
        <v>0</v>
      </c>
      <c r="BB30" s="33">
        <f>$AK$30*Cronogramas!AZ29</f>
        <v>0</v>
      </c>
      <c r="BC30" s="33">
        <f>$AK$30*Cronogramas!BA29</f>
        <v>0</v>
      </c>
      <c r="BD30" s="33">
        <f>$AK$30*Cronogramas!BB29</f>
        <v>0</v>
      </c>
      <c r="BE30" s="33">
        <f>$AK$30*Cronogramas!BC29</f>
        <v>0</v>
      </c>
      <c r="BF30" s="33">
        <f>$AK$30*Cronogramas!BD29</f>
        <v>0</v>
      </c>
      <c r="BG30" s="33">
        <f>$AK$30*Cronogramas!BE29</f>
        <v>0</v>
      </c>
      <c r="BH30" s="33">
        <f>$AK$30*Cronogramas!BF29</f>
        <v>0</v>
      </c>
      <c r="BI30" s="33">
        <f>$AK$30*Cronogramas!BG29</f>
        <v>0</v>
      </c>
      <c r="BJ30" s="33">
        <f>$AK$30*Cronogramas!BH29</f>
        <v>0</v>
      </c>
      <c r="BK30" s="33">
        <f>$AK$30*Cronogramas!BI29</f>
        <v>0</v>
      </c>
      <c r="BL30" s="33">
        <f>$AK$30*Cronogramas!BJ29</f>
        <v>0</v>
      </c>
      <c r="BM30" s="33">
        <f>$AK$30*Cronogramas!BK29</f>
        <v>0</v>
      </c>
      <c r="BN30" s="33">
        <f>$AK$30*Cronogramas!BL29</f>
        <v>0</v>
      </c>
      <c r="BO30" s="33">
        <f>$AK$30*Cronogramas!BM29</f>
        <v>0</v>
      </c>
      <c r="BP30" s="24"/>
      <c r="BQ30" s="48">
        <v>0.05</v>
      </c>
      <c r="BR30" s="47">
        <f t="shared" si="3"/>
        <v>45984.873163388154</v>
      </c>
      <c r="BS30" s="33">
        <f ca="1">Cronogramas!BO29*$BR30</f>
        <v>0</v>
      </c>
      <c r="BT30" s="33">
        <f ca="1">Cronogramas!BP29*$BR30</f>
        <v>0</v>
      </c>
      <c r="BU30" s="33">
        <f ca="1">Cronogramas!BQ29*$BR30</f>
        <v>0</v>
      </c>
      <c r="BV30" s="33">
        <f ca="1">Cronogramas!BR29*$BR30</f>
        <v>0</v>
      </c>
      <c r="BW30" s="33">
        <f ca="1">Cronogramas!BS29*$BR30</f>
        <v>0</v>
      </c>
      <c r="BX30" s="33">
        <f ca="1">Cronogramas!BT29*$BR30</f>
        <v>0</v>
      </c>
      <c r="BY30" s="33">
        <f ca="1">Cronogramas!BU29*$BR30</f>
        <v>0</v>
      </c>
      <c r="BZ30" s="33">
        <f ca="1">Cronogramas!BV29*$BR30</f>
        <v>0</v>
      </c>
      <c r="CA30" s="33">
        <f ca="1">Cronogramas!BW29*$BR30</f>
        <v>0</v>
      </c>
      <c r="CB30" s="33">
        <f ca="1">Cronogramas!BX29*$BR30</f>
        <v>0</v>
      </c>
      <c r="CC30" s="33">
        <f ca="1">Cronogramas!BY29*$BR30</f>
        <v>45984.873163388154</v>
      </c>
      <c r="CD30" s="33">
        <f ca="1">Cronogramas!BZ29*$BR30</f>
        <v>0</v>
      </c>
      <c r="CE30" s="33">
        <f ca="1">Cronogramas!CA29*$BR30</f>
        <v>0</v>
      </c>
      <c r="CF30" s="33">
        <f ca="1">Cronogramas!CB29*$BR30</f>
        <v>0</v>
      </c>
      <c r="CG30" s="33">
        <f ca="1">Cronogramas!CC29*$BR30</f>
        <v>0</v>
      </c>
      <c r="CH30" s="33">
        <f ca="1">Cronogramas!CD29*$BR30</f>
        <v>0</v>
      </c>
      <c r="CI30" s="33">
        <f ca="1">Cronogramas!CE29*$BR30</f>
        <v>0</v>
      </c>
      <c r="CJ30" s="33">
        <f ca="1">Cronogramas!CF29*$BR30</f>
        <v>0</v>
      </c>
      <c r="CK30" s="33">
        <f ca="1">Cronogramas!CG29*$BR30</f>
        <v>0</v>
      </c>
      <c r="CL30" s="33">
        <f ca="1">Cronogramas!CH29*$BR30</f>
        <v>0</v>
      </c>
      <c r="CM30" s="33">
        <f ca="1">Cronogramas!CI29*$BR30</f>
        <v>45984.873163388154</v>
      </c>
      <c r="CN30" s="33">
        <f ca="1">Cronogramas!CJ29*$BR30</f>
        <v>0</v>
      </c>
      <c r="CO30" s="33">
        <f ca="1">Cronogramas!CK29*$BR30</f>
        <v>0</v>
      </c>
      <c r="CP30" s="33">
        <f ca="1">Cronogramas!CL29*$BR30</f>
        <v>0</v>
      </c>
      <c r="CQ30" s="33">
        <f ca="1">Cronogramas!CM29*$BR30</f>
        <v>0</v>
      </c>
      <c r="CR30" s="33">
        <f ca="1">Cronogramas!CN29*$BR30</f>
        <v>0</v>
      </c>
      <c r="CS30" s="33">
        <f ca="1">Cronogramas!CO29*$BR30</f>
        <v>0</v>
      </c>
      <c r="CT30" s="33">
        <f ca="1">Cronogramas!CP29*$BR30</f>
        <v>0</v>
      </c>
      <c r="CU30" s="33">
        <f ca="1">Cronogramas!CQ29*$BR30</f>
        <v>0</v>
      </c>
      <c r="CV30" s="33">
        <f ca="1">Cronogramas!CR29*$BR30</f>
        <v>0</v>
      </c>
      <c r="CW30" s="16"/>
      <c r="CX30" s="16"/>
      <c r="CY30" s="36">
        <v>2.5000000000000001E-2</v>
      </c>
      <c r="CZ30" s="33">
        <f t="shared" ca="1" si="4"/>
        <v>0</v>
      </c>
      <c r="DA30" s="33">
        <f t="shared" ca="1" si="5"/>
        <v>1210.1282411417938</v>
      </c>
      <c r="DB30" s="33">
        <f t="shared" ca="1" si="6"/>
        <v>1210.1282411417938</v>
      </c>
      <c r="DC30" s="33">
        <f t="shared" ca="1" si="7"/>
        <v>1210.1282411417938</v>
      </c>
      <c r="DD30" s="33">
        <f t="shared" ca="1" si="8"/>
        <v>1210.1282411417938</v>
      </c>
      <c r="DE30" s="33">
        <f t="shared" ca="1" si="9"/>
        <v>1210.1282411417938</v>
      </c>
      <c r="DF30" s="33">
        <f t="shared" ca="1" si="10"/>
        <v>1210.1282411417938</v>
      </c>
      <c r="DG30" s="33">
        <f t="shared" ca="1" si="11"/>
        <v>1210.1282411417938</v>
      </c>
      <c r="DH30" s="33">
        <f t="shared" ca="1" si="12"/>
        <v>1210.1282411417938</v>
      </c>
      <c r="DI30" s="33">
        <f t="shared" ca="1" si="13"/>
        <v>1210.1282411417938</v>
      </c>
      <c r="DJ30" s="33">
        <f t="shared" ca="1" si="14"/>
        <v>0</v>
      </c>
      <c r="DK30" s="33">
        <f t="shared" ca="1" si="15"/>
        <v>1210.1282411417938</v>
      </c>
      <c r="DL30" s="33">
        <f t="shared" ca="1" si="16"/>
        <v>1210.1282411417938</v>
      </c>
      <c r="DM30" s="33">
        <f t="shared" ca="1" si="17"/>
        <v>1210.1282411417938</v>
      </c>
      <c r="DN30" s="33">
        <f t="shared" ca="1" si="18"/>
        <v>1210.1282411417938</v>
      </c>
      <c r="DO30" s="33">
        <f t="shared" ca="1" si="19"/>
        <v>1210.1282411417938</v>
      </c>
      <c r="DP30" s="33">
        <f t="shared" ca="1" si="20"/>
        <v>1210.1282411417938</v>
      </c>
      <c r="DQ30" s="33">
        <f t="shared" ca="1" si="21"/>
        <v>1210.1282411417938</v>
      </c>
      <c r="DR30" s="33">
        <f t="shared" ca="1" si="22"/>
        <v>1210.1282411417938</v>
      </c>
      <c r="DS30" s="33">
        <f t="shared" ca="1" si="23"/>
        <v>1210.1282411417938</v>
      </c>
      <c r="DT30" s="33">
        <f t="shared" ca="1" si="24"/>
        <v>0</v>
      </c>
      <c r="DU30" s="33">
        <f t="shared" ca="1" si="25"/>
        <v>1210.1282411417938</v>
      </c>
      <c r="DV30" s="33">
        <f t="shared" ca="1" si="26"/>
        <v>1210.1282411417938</v>
      </c>
      <c r="DW30" s="33">
        <f t="shared" ca="1" si="27"/>
        <v>1210.1282411417938</v>
      </c>
      <c r="DX30" s="33">
        <f t="shared" ca="1" si="28"/>
        <v>1210.1282411417938</v>
      </c>
      <c r="DY30" s="33">
        <f t="shared" ca="1" si="29"/>
        <v>1210.1282411417938</v>
      </c>
      <c r="DZ30" s="33">
        <f t="shared" ca="1" si="30"/>
        <v>1210.1282411417938</v>
      </c>
      <c r="EA30" s="33">
        <f t="shared" ca="1" si="31"/>
        <v>1210.1282411417938</v>
      </c>
      <c r="EB30" s="33">
        <f t="shared" ca="1" si="32"/>
        <v>1210.1282411417938</v>
      </c>
      <c r="EC30" s="33">
        <f t="shared" ca="1" si="33"/>
        <v>1210.1282411417938</v>
      </c>
      <c r="EE30" s="17"/>
      <c r="EF30" s="17"/>
      <c r="EG30" s="17"/>
      <c r="EH30" s="17"/>
    </row>
    <row r="31" spans="1:138" ht="15" customHeight="1" x14ac:dyDescent="0.3">
      <c r="A31" s="57"/>
      <c r="B31" s="2" t="str">
        <f>Cronogramas!B30</f>
        <v>1.2.6</v>
      </c>
      <c r="C31" s="3" t="str">
        <f>Cronogramas!C30</f>
        <v>Rack / Nobreak</v>
      </c>
      <c r="D31" s="4">
        <f>Cronogramas!E30</f>
        <v>2</v>
      </c>
      <c r="E31" s="4">
        <f>Cronogramas!F30</f>
        <v>2</v>
      </c>
      <c r="F31" s="4">
        <f>Cronogramas!G30</f>
        <v>2</v>
      </c>
      <c r="G31" s="4">
        <f>Cronogramas!H30</f>
        <v>2</v>
      </c>
      <c r="H31" s="4">
        <f>Cronogramas!I30</f>
        <v>2</v>
      </c>
      <c r="I31" s="4">
        <f>Cronogramas!J30</f>
        <v>2</v>
      </c>
      <c r="J31" s="4">
        <f>Cronogramas!K30</f>
        <v>2</v>
      </c>
      <c r="K31" s="4">
        <f>Cronogramas!L30</f>
        <v>2</v>
      </c>
      <c r="L31" s="4">
        <f>Cronogramas!M30</f>
        <v>2</v>
      </c>
      <c r="M31" s="4">
        <f>Cronogramas!N30</f>
        <v>2</v>
      </c>
      <c r="N31" s="4">
        <f>Cronogramas!O30</f>
        <v>2</v>
      </c>
      <c r="O31" s="4">
        <f>Cronogramas!P30</f>
        <v>2</v>
      </c>
      <c r="P31" s="4">
        <f>Cronogramas!Q30</f>
        <v>2</v>
      </c>
      <c r="Q31" s="4">
        <f>Cronogramas!R30</f>
        <v>2</v>
      </c>
      <c r="R31" s="4">
        <f>Cronogramas!S30</f>
        <v>2</v>
      </c>
      <c r="S31" s="4">
        <f>Cronogramas!T30</f>
        <v>2</v>
      </c>
      <c r="T31" s="4">
        <f>Cronogramas!U30</f>
        <v>2</v>
      </c>
      <c r="U31" s="4">
        <f>Cronogramas!V30</f>
        <v>2</v>
      </c>
      <c r="V31" s="4">
        <f>Cronogramas!W30</f>
        <v>2</v>
      </c>
      <c r="W31" s="4">
        <f>Cronogramas!X30</f>
        <v>2</v>
      </c>
      <c r="X31" s="4">
        <f>Cronogramas!Y30</f>
        <v>2</v>
      </c>
      <c r="Y31" s="4">
        <f>Cronogramas!Z30</f>
        <v>2</v>
      </c>
      <c r="Z31" s="4">
        <f>Cronogramas!AA30</f>
        <v>2</v>
      </c>
      <c r="AA31" s="4">
        <f>Cronogramas!AB30</f>
        <v>2</v>
      </c>
      <c r="AB31" s="4">
        <f>Cronogramas!AC30</f>
        <v>2</v>
      </c>
      <c r="AC31" s="4">
        <f>Cronogramas!AD30</f>
        <v>2</v>
      </c>
      <c r="AD31" s="4">
        <f>Cronogramas!AE30</f>
        <v>2</v>
      </c>
      <c r="AE31" s="4">
        <f>Cronogramas!AF30</f>
        <v>2</v>
      </c>
      <c r="AF31" s="4">
        <f>Cronogramas!AG30</f>
        <v>2</v>
      </c>
      <c r="AG31" s="4">
        <f>Cronogramas!AH30</f>
        <v>2</v>
      </c>
      <c r="AH31" s="28"/>
      <c r="AI31" s="34" t="s">
        <v>70</v>
      </c>
      <c r="AJ31" s="6">
        <v>10</v>
      </c>
      <c r="AK31" s="35">
        <v>39385.845437916316</v>
      </c>
      <c r="AL31" s="33">
        <f>$AK$31*Cronogramas!AJ30</f>
        <v>78771.690875832632</v>
      </c>
      <c r="AM31" s="33">
        <f>$AK$31*Cronogramas!AK30</f>
        <v>0</v>
      </c>
      <c r="AN31" s="33">
        <f>$AK$31*Cronogramas!AL30</f>
        <v>0</v>
      </c>
      <c r="AO31" s="33">
        <f>$AK$31*Cronogramas!AM30</f>
        <v>0</v>
      </c>
      <c r="AP31" s="33">
        <f>$AK$31*Cronogramas!AN30</f>
        <v>0</v>
      </c>
      <c r="AQ31" s="33">
        <f>$AK$31*Cronogramas!AO30</f>
        <v>0</v>
      </c>
      <c r="AR31" s="33">
        <f>$AK$31*Cronogramas!AP30</f>
        <v>0</v>
      </c>
      <c r="AS31" s="33">
        <f>$AK$31*Cronogramas!AQ30</f>
        <v>0</v>
      </c>
      <c r="AT31" s="33">
        <f>$AK$31*Cronogramas!AR30</f>
        <v>0</v>
      </c>
      <c r="AU31" s="33">
        <f>$AK$31*Cronogramas!AS30</f>
        <v>0</v>
      </c>
      <c r="AV31" s="33">
        <f>$AK$31*Cronogramas!AT30</f>
        <v>0</v>
      </c>
      <c r="AW31" s="33">
        <f>$AK$31*Cronogramas!AU30</f>
        <v>0</v>
      </c>
      <c r="AX31" s="33">
        <f>$AK$31*Cronogramas!AV30</f>
        <v>0</v>
      </c>
      <c r="AY31" s="33">
        <f>$AK$31*Cronogramas!AW30</f>
        <v>0</v>
      </c>
      <c r="AZ31" s="33">
        <f>$AK$31*Cronogramas!AX30</f>
        <v>0</v>
      </c>
      <c r="BA31" s="33">
        <f>$AK$31*Cronogramas!AY30</f>
        <v>0</v>
      </c>
      <c r="BB31" s="33">
        <f>$AK$31*Cronogramas!AZ30</f>
        <v>0</v>
      </c>
      <c r="BC31" s="33">
        <f>$AK$31*Cronogramas!BA30</f>
        <v>0</v>
      </c>
      <c r="BD31" s="33">
        <f>$AK$31*Cronogramas!BB30</f>
        <v>0</v>
      </c>
      <c r="BE31" s="33">
        <f>$AK$31*Cronogramas!BC30</f>
        <v>0</v>
      </c>
      <c r="BF31" s="33">
        <f>$AK$31*Cronogramas!BD30</f>
        <v>0</v>
      </c>
      <c r="BG31" s="33">
        <f>$AK$31*Cronogramas!BE30</f>
        <v>0</v>
      </c>
      <c r="BH31" s="33">
        <f>$AK$31*Cronogramas!BF30</f>
        <v>0</v>
      </c>
      <c r="BI31" s="33">
        <f>$AK$31*Cronogramas!BG30</f>
        <v>0</v>
      </c>
      <c r="BJ31" s="33">
        <f>$AK$31*Cronogramas!BH30</f>
        <v>0</v>
      </c>
      <c r="BK31" s="33">
        <f>$AK$31*Cronogramas!BI30</f>
        <v>0</v>
      </c>
      <c r="BL31" s="33">
        <f>$AK$31*Cronogramas!BJ30</f>
        <v>0</v>
      </c>
      <c r="BM31" s="33">
        <f>$AK$31*Cronogramas!BK30</f>
        <v>0</v>
      </c>
      <c r="BN31" s="33">
        <f>$AK$31*Cronogramas!BL30</f>
        <v>0</v>
      </c>
      <c r="BO31" s="33">
        <f>$AK$31*Cronogramas!BM30</f>
        <v>0</v>
      </c>
      <c r="BP31" s="24"/>
      <c r="BQ31" s="48">
        <v>0.05</v>
      </c>
      <c r="BR31" s="47">
        <f t="shared" si="3"/>
        <v>37416.553166020502</v>
      </c>
      <c r="BS31" s="33">
        <f ca="1">Cronogramas!BO30*$BR31</f>
        <v>0</v>
      </c>
      <c r="BT31" s="33">
        <f ca="1">Cronogramas!BP30*$BR31</f>
        <v>0</v>
      </c>
      <c r="BU31" s="33">
        <f ca="1">Cronogramas!BQ30*$BR31</f>
        <v>0</v>
      </c>
      <c r="BV31" s="33">
        <f ca="1">Cronogramas!BR30*$BR31</f>
        <v>0</v>
      </c>
      <c r="BW31" s="33">
        <f ca="1">Cronogramas!BS30*$BR31</f>
        <v>0</v>
      </c>
      <c r="BX31" s="33">
        <f ca="1">Cronogramas!BT30*$BR31</f>
        <v>0</v>
      </c>
      <c r="BY31" s="33">
        <f ca="1">Cronogramas!BU30*$BR31</f>
        <v>0</v>
      </c>
      <c r="BZ31" s="33">
        <f ca="1">Cronogramas!BV30*$BR31</f>
        <v>0</v>
      </c>
      <c r="CA31" s="33">
        <f ca="1">Cronogramas!BW30*$BR31</f>
        <v>0</v>
      </c>
      <c r="CB31" s="33">
        <f ca="1">Cronogramas!BX30*$BR31</f>
        <v>0</v>
      </c>
      <c r="CC31" s="33">
        <f ca="1">Cronogramas!BY30*$BR31</f>
        <v>74833.106332041003</v>
      </c>
      <c r="CD31" s="33">
        <f ca="1">Cronogramas!BZ30*$BR31</f>
        <v>0</v>
      </c>
      <c r="CE31" s="33">
        <f ca="1">Cronogramas!CA30*$BR31</f>
        <v>0</v>
      </c>
      <c r="CF31" s="33">
        <f ca="1">Cronogramas!CB30*$BR31</f>
        <v>0</v>
      </c>
      <c r="CG31" s="33">
        <f ca="1">Cronogramas!CC30*$BR31</f>
        <v>0</v>
      </c>
      <c r="CH31" s="33">
        <f ca="1">Cronogramas!CD30*$BR31</f>
        <v>0</v>
      </c>
      <c r="CI31" s="33">
        <f ca="1">Cronogramas!CE30*$BR31</f>
        <v>0</v>
      </c>
      <c r="CJ31" s="33">
        <f ca="1">Cronogramas!CF30*$BR31</f>
        <v>0</v>
      </c>
      <c r="CK31" s="33">
        <f ca="1">Cronogramas!CG30*$BR31</f>
        <v>0</v>
      </c>
      <c r="CL31" s="33">
        <f ca="1">Cronogramas!CH30*$BR31</f>
        <v>0</v>
      </c>
      <c r="CM31" s="33">
        <f ca="1">Cronogramas!CI30*$BR31</f>
        <v>74833.106332041003</v>
      </c>
      <c r="CN31" s="33">
        <f ca="1">Cronogramas!CJ30*$BR31</f>
        <v>0</v>
      </c>
      <c r="CO31" s="33">
        <f ca="1">Cronogramas!CK30*$BR31</f>
        <v>0</v>
      </c>
      <c r="CP31" s="33">
        <f ca="1">Cronogramas!CL30*$BR31</f>
        <v>0</v>
      </c>
      <c r="CQ31" s="33">
        <f ca="1">Cronogramas!CM30*$BR31</f>
        <v>0</v>
      </c>
      <c r="CR31" s="33">
        <f ca="1">Cronogramas!CN30*$BR31</f>
        <v>0</v>
      </c>
      <c r="CS31" s="33">
        <f ca="1">Cronogramas!CO30*$BR31</f>
        <v>0</v>
      </c>
      <c r="CT31" s="33">
        <f ca="1">Cronogramas!CP30*$BR31</f>
        <v>0</v>
      </c>
      <c r="CU31" s="33">
        <f ca="1">Cronogramas!CQ30*$BR31</f>
        <v>0</v>
      </c>
      <c r="CV31" s="33">
        <f ca="1">Cronogramas!CR30*$BR31</f>
        <v>0</v>
      </c>
      <c r="CW31" s="16"/>
      <c r="CX31" s="16"/>
      <c r="CY31" s="36">
        <v>2.5000000000000001E-2</v>
      </c>
      <c r="CZ31" s="33">
        <f t="shared" ca="1" si="4"/>
        <v>0</v>
      </c>
      <c r="DA31" s="33">
        <f t="shared" ca="1" si="5"/>
        <v>1969.2922718958159</v>
      </c>
      <c r="DB31" s="33">
        <f t="shared" ca="1" si="6"/>
        <v>1969.2922718958159</v>
      </c>
      <c r="DC31" s="33">
        <f t="shared" ca="1" si="7"/>
        <v>1969.2922718958159</v>
      </c>
      <c r="DD31" s="33">
        <f t="shared" ca="1" si="8"/>
        <v>1969.2922718958159</v>
      </c>
      <c r="DE31" s="33">
        <f t="shared" ca="1" si="9"/>
        <v>1969.2922718958159</v>
      </c>
      <c r="DF31" s="33">
        <f t="shared" ca="1" si="10"/>
        <v>1969.2922718958159</v>
      </c>
      <c r="DG31" s="33">
        <f t="shared" ca="1" si="11"/>
        <v>1969.2922718958159</v>
      </c>
      <c r="DH31" s="33">
        <f t="shared" ca="1" si="12"/>
        <v>1969.2922718958159</v>
      </c>
      <c r="DI31" s="33">
        <f t="shared" ca="1" si="13"/>
        <v>1969.2922718958159</v>
      </c>
      <c r="DJ31" s="33">
        <f t="shared" ca="1" si="14"/>
        <v>0</v>
      </c>
      <c r="DK31" s="33">
        <f t="shared" ca="1" si="15"/>
        <v>1969.2922718958159</v>
      </c>
      <c r="DL31" s="33">
        <f t="shared" ca="1" si="16"/>
        <v>1969.2922718958159</v>
      </c>
      <c r="DM31" s="33">
        <f t="shared" ca="1" si="17"/>
        <v>1969.2922718958159</v>
      </c>
      <c r="DN31" s="33">
        <f t="shared" ca="1" si="18"/>
        <v>1969.2922718958159</v>
      </c>
      <c r="DO31" s="33">
        <f t="shared" ca="1" si="19"/>
        <v>1969.2922718958159</v>
      </c>
      <c r="DP31" s="33">
        <f t="shared" ca="1" si="20"/>
        <v>1969.2922718958159</v>
      </c>
      <c r="DQ31" s="33">
        <f t="shared" ca="1" si="21"/>
        <v>1969.2922718958159</v>
      </c>
      <c r="DR31" s="33">
        <f t="shared" ca="1" si="22"/>
        <v>1969.2922718958159</v>
      </c>
      <c r="DS31" s="33">
        <f t="shared" ca="1" si="23"/>
        <v>1969.2922718958159</v>
      </c>
      <c r="DT31" s="33">
        <f t="shared" ca="1" si="24"/>
        <v>0</v>
      </c>
      <c r="DU31" s="33">
        <f t="shared" ca="1" si="25"/>
        <v>1969.2922718958159</v>
      </c>
      <c r="DV31" s="33">
        <f t="shared" ca="1" si="26"/>
        <v>1969.2922718958159</v>
      </c>
      <c r="DW31" s="33">
        <f t="shared" ca="1" si="27"/>
        <v>1969.2922718958159</v>
      </c>
      <c r="DX31" s="33">
        <f t="shared" ca="1" si="28"/>
        <v>1969.2922718958159</v>
      </c>
      <c r="DY31" s="33">
        <f t="shared" ca="1" si="29"/>
        <v>1969.2922718958159</v>
      </c>
      <c r="DZ31" s="33">
        <f t="shared" ca="1" si="30"/>
        <v>1969.2922718958159</v>
      </c>
      <c r="EA31" s="33">
        <f t="shared" ca="1" si="31"/>
        <v>1969.2922718958159</v>
      </c>
      <c r="EB31" s="33">
        <f t="shared" ca="1" si="32"/>
        <v>1969.2922718958159</v>
      </c>
      <c r="EC31" s="33">
        <f t="shared" ca="1" si="33"/>
        <v>1969.2922718958159</v>
      </c>
      <c r="EE31" s="17"/>
      <c r="EF31" s="17"/>
      <c r="EG31" s="17"/>
      <c r="EH31" s="17"/>
    </row>
    <row r="32" spans="1:138" s="22" customFormat="1" ht="15" customHeight="1" x14ac:dyDescent="0.3">
      <c r="A32" s="57"/>
      <c r="B32" s="2" t="str">
        <f>Cronogramas!B31</f>
        <v>1.2.7</v>
      </c>
      <c r="C32" s="3" t="str">
        <f>Cronogramas!C31</f>
        <v>Computador e Periféricos</v>
      </c>
      <c r="D32" s="4">
        <f>Cronogramas!E31</f>
        <v>91.4</v>
      </c>
      <c r="E32" s="4">
        <f>Cronogramas!F31</f>
        <v>91.4</v>
      </c>
      <c r="F32" s="4">
        <f>Cronogramas!G31</f>
        <v>91.4</v>
      </c>
      <c r="G32" s="4">
        <f>Cronogramas!H31</f>
        <v>91.4</v>
      </c>
      <c r="H32" s="4">
        <f>Cronogramas!I31</f>
        <v>91.4</v>
      </c>
      <c r="I32" s="4">
        <f>Cronogramas!J31</f>
        <v>91.4</v>
      </c>
      <c r="J32" s="4">
        <f>Cronogramas!K31</f>
        <v>91.4</v>
      </c>
      <c r="K32" s="4">
        <f>Cronogramas!L31</f>
        <v>91.4</v>
      </c>
      <c r="L32" s="4">
        <f>Cronogramas!M31</f>
        <v>91.4</v>
      </c>
      <c r="M32" s="4">
        <f>Cronogramas!N31</f>
        <v>91.4</v>
      </c>
      <c r="N32" s="4">
        <f>Cronogramas!O31</f>
        <v>91.4</v>
      </c>
      <c r="O32" s="4">
        <f>Cronogramas!P31</f>
        <v>91.4</v>
      </c>
      <c r="P32" s="4">
        <f>Cronogramas!Q31</f>
        <v>91.4</v>
      </c>
      <c r="Q32" s="4">
        <f>Cronogramas!R31</f>
        <v>91.4</v>
      </c>
      <c r="R32" s="4">
        <f>Cronogramas!S31</f>
        <v>91.4</v>
      </c>
      <c r="S32" s="4">
        <f>Cronogramas!T31</f>
        <v>91.4</v>
      </c>
      <c r="T32" s="4">
        <f>Cronogramas!U31</f>
        <v>91.4</v>
      </c>
      <c r="U32" s="4">
        <f>Cronogramas!V31</f>
        <v>91.4</v>
      </c>
      <c r="V32" s="4">
        <f>Cronogramas!W31</f>
        <v>91.4</v>
      </c>
      <c r="W32" s="4">
        <f>Cronogramas!X31</f>
        <v>91.4</v>
      </c>
      <c r="X32" s="4">
        <f>Cronogramas!Y31</f>
        <v>91.4</v>
      </c>
      <c r="Y32" s="4">
        <f>Cronogramas!Z31</f>
        <v>91.4</v>
      </c>
      <c r="Z32" s="4">
        <f>Cronogramas!AA31</f>
        <v>91.4</v>
      </c>
      <c r="AA32" s="4">
        <f>Cronogramas!AB31</f>
        <v>91.4</v>
      </c>
      <c r="AB32" s="4">
        <f>Cronogramas!AC31</f>
        <v>91.4</v>
      </c>
      <c r="AC32" s="4">
        <f>Cronogramas!AD31</f>
        <v>91.4</v>
      </c>
      <c r="AD32" s="4">
        <f>Cronogramas!AE31</f>
        <v>91.4</v>
      </c>
      <c r="AE32" s="4">
        <f>Cronogramas!AF31</f>
        <v>91.4</v>
      </c>
      <c r="AF32" s="4">
        <f>Cronogramas!AG31</f>
        <v>91.4</v>
      </c>
      <c r="AG32" s="4">
        <f>Cronogramas!AH31</f>
        <v>91.4</v>
      </c>
      <c r="AH32" s="28"/>
      <c r="AI32" s="34" t="s">
        <v>71</v>
      </c>
      <c r="AJ32" s="6">
        <v>4</v>
      </c>
      <c r="AK32" s="35">
        <v>7101.2838321729923</v>
      </c>
      <c r="AL32" s="33">
        <f>$AK$32*Cronogramas!AJ31</f>
        <v>649057.34226061159</v>
      </c>
      <c r="AM32" s="33">
        <f>$AK$32*Cronogramas!AK31</f>
        <v>0</v>
      </c>
      <c r="AN32" s="33">
        <f>$AK$32*Cronogramas!AL31</f>
        <v>0</v>
      </c>
      <c r="AO32" s="33">
        <f>$AK$32*Cronogramas!AM31</f>
        <v>0</v>
      </c>
      <c r="AP32" s="33">
        <f>$AK$32*Cronogramas!AN31</f>
        <v>0</v>
      </c>
      <c r="AQ32" s="33">
        <f>$AK$32*Cronogramas!AO31</f>
        <v>0</v>
      </c>
      <c r="AR32" s="33">
        <f>$AK$32*Cronogramas!AP31</f>
        <v>0</v>
      </c>
      <c r="AS32" s="33">
        <f>$AK$32*Cronogramas!AQ31</f>
        <v>0</v>
      </c>
      <c r="AT32" s="33">
        <f>$AK$32*Cronogramas!AR31</f>
        <v>0</v>
      </c>
      <c r="AU32" s="33">
        <f>$AK$32*Cronogramas!AS31</f>
        <v>0</v>
      </c>
      <c r="AV32" s="33">
        <f>$AK$32*Cronogramas!AT31</f>
        <v>0</v>
      </c>
      <c r="AW32" s="33">
        <f>$AK$32*Cronogramas!AU31</f>
        <v>0</v>
      </c>
      <c r="AX32" s="33">
        <f>$AK$32*Cronogramas!AV31</f>
        <v>0</v>
      </c>
      <c r="AY32" s="33">
        <f>$AK$32*Cronogramas!AW31</f>
        <v>0</v>
      </c>
      <c r="AZ32" s="33">
        <f>$AK$32*Cronogramas!AX31</f>
        <v>0</v>
      </c>
      <c r="BA32" s="33">
        <f>$AK$32*Cronogramas!AY31</f>
        <v>0</v>
      </c>
      <c r="BB32" s="33">
        <f>$AK$32*Cronogramas!AZ31</f>
        <v>0</v>
      </c>
      <c r="BC32" s="33">
        <f>$AK$32*Cronogramas!BA31</f>
        <v>0</v>
      </c>
      <c r="BD32" s="33">
        <f>$AK$32*Cronogramas!BB31</f>
        <v>0</v>
      </c>
      <c r="BE32" s="33">
        <f>$AK$32*Cronogramas!BC31</f>
        <v>0</v>
      </c>
      <c r="BF32" s="33">
        <f>$AK$32*Cronogramas!BD31</f>
        <v>0</v>
      </c>
      <c r="BG32" s="33">
        <f>$AK$32*Cronogramas!BE31</f>
        <v>0</v>
      </c>
      <c r="BH32" s="33">
        <f>$AK$32*Cronogramas!BF31</f>
        <v>0</v>
      </c>
      <c r="BI32" s="33">
        <f>$AK$32*Cronogramas!BG31</f>
        <v>0</v>
      </c>
      <c r="BJ32" s="33">
        <f>$AK$32*Cronogramas!BH31</f>
        <v>0</v>
      </c>
      <c r="BK32" s="33">
        <f>$AK$32*Cronogramas!BI31</f>
        <v>0</v>
      </c>
      <c r="BL32" s="33">
        <f>$AK$32*Cronogramas!BJ31</f>
        <v>0</v>
      </c>
      <c r="BM32" s="33">
        <f>$AK$32*Cronogramas!BK31</f>
        <v>0</v>
      </c>
      <c r="BN32" s="33">
        <f>$AK$32*Cronogramas!BL31</f>
        <v>0</v>
      </c>
      <c r="BO32" s="33">
        <f>$AK$32*Cronogramas!BM31</f>
        <v>0</v>
      </c>
      <c r="BP32" s="24"/>
      <c r="BQ32" s="48">
        <v>0.1</v>
      </c>
      <c r="BR32" s="47">
        <f t="shared" si="3"/>
        <v>6391.1554489556929</v>
      </c>
      <c r="BS32" s="33">
        <f ca="1">Cronogramas!BO31*$BR32</f>
        <v>0</v>
      </c>
      <c r="BT32" s="33">
        <f ca="1">Cronogramas!BP31*$BR32</f>
        <v>0</v>
      </c>
      <c r="BU32" s="33">
        <f ca="1">Cronogramas!BQ31*$BR32</f>
        <v>0</v>
      </c>
      <c r="BV32" s="33">
        <f ca="1">Cronogramas!BR31*$BR32</f>
        <v>0</v>
      </c>
      <c r="BW32" s="33">
        <f ca="1">Cronogramas!BS31*$BR32</f>
        <v>584151.60803455033</v>
      </c>
      <c r="BX32" s="33">
        <f ca="1">Cronogramas!BT31*$BR32</f>
        <v>0</v>
      </c>
      <c r="BY32" s="33">
        <f ca="1">Cronogramas!BU31*$BR32</f>
        <v>0</v>
      </c>
      <c r="BZ32" s="33">
        <f ca="1">Cronogramas!BV31*$BR32</f>
        <v>0</v>
      </c>
      <c r="CA32" s="33">
        <f ca="1">Cronogramas!BW31*$BR32</f>
        <v>584151.60803455033</v>
      </c>
      <c r="CB32" s="33">
        <f ca="1">Cronogramas!BX31*$BR32</f>
        <v>0</v>
      </c>
      <c r="CC32" s="33">
        <f ca="1">Cronogramas!BY31*$BR32</f>
        <v>0</v>
      </c>
      <c r="CD32" s="33">
        <f ca="1">Cronogramas!BZ31*$BR32</f>
        <v>0</v>
      </c>
      <c r="CE32" s="33">
        <f ca="1">Cronogramas!CA31*$BR32</f>
        <v>584151.60803455033</v>
      </c>
      <c r="CF32" s="33">
        <f ca="1">Cronogramas!CB31*$BR32</f>
        <v>0</v>
      </c>
      <c r="CG32" s="33">
        <f ca="1">Cronogramas!CC31*$BR32</f>
        <v>0</v>
      </c>
      <c r="CH32" s="33">
        <f ca="1">Cronogramas!CD31*$BR32</f>
        <v>0</v>
      </c>
      <c r="CI32" s="33">
        <f ca="1">Cronogramas!CE31*$BR32</f>
        <v>584151.60803455033</v>
      </c>
      <c r="CJ32" s="33">
        <f ca="1">Cronogramas!CF31*$BR32</f>
        <v>0</v>
      </c>
      <c r="CK32" s="33">
        <f ca="1">Cronogramas!CG31*$BR32</f>
        <v>0</v>
      </c>
      <c r="CL32" s="33">
        <f ca="1">Cronogramas!CH31*$BR32</f>
        <v>0</v>
      </c>
      <c r="CM32" s="33">
        <f ca="1">Cronogramas!CI31*$BR32</f>
        <v>584151.60803455033</v>
      </c>
      <c r="CN32" s="33">
        <f ca="1">Cronogramas!CJ31*$BR32</f>
        <v>0</v>
      </c>
      <c r="CO32" s="33">
        <f ca="1">Cronogramas!CK31*$BR32</f>
        <v>0</v>
      </c>
      <c r="CP32" s="33">
        <f ca="1">Cronogramas!CL31*$BR32</f>
        <v>0</v>
      </c>
      <c r="CQ32" s="33">
        <f ca="1">Cronogramas!CM31*$BR32</f>
        <v>584151.60803455033</v>
      </c>
      <c r="CR32" s="33">
        <f ca="1">Cronogramas!CN31*$BR32</f>
        <v>0</v>
      </c>
      <c r="CS32" s="33">
        <f ca="1">Cronogramas!CO31*$BR32</f>
        <v>0</v>
      </c>
      <c r="CT32" s="33">
        <f ca="1">Cronogramas!CP31*$BR32</f>
        <v>0</v>
      </c>
      <c r="CU32" s="33">
        <f ca="1">Cronogramas!CQ31*$BR32</f>
        <v>584151.60803455033</v>
      </c>
      <c r="CV32" s="33">
        <f ca="1">Cronogramas!CR31*$BR32</f>
        <v>0</v>
      </c>
      <c r="CW32" s="16"/>
      <c r="CX32" s="16"/>
      <c r="CY32" s="36">
        <v>2.5000000000000001E-2</v>
      </c>
      <c r="CZ32" s="33">
        <f t="shared" ca="1" si="4"/>
        <v>0</v>
      </c>
      <c r="DA32" s="33">
        <f t="shared" ca="1" si="5"/>
        <v>16226.433556515291</v>
      </c>
      <c r="DB32" s="33">
        <f t="shared" ca="1" si="6"/>
        <v>16226.433556515291</v>
      </c>
      <c r="DC32" s="33">
        <f t="shared" ca="1" si="7"/>
        <v>16226.433556515291</v>
      </c>
      <c r="DD32" s="33">
        <f t="shared" ca="1" si="8"/>
        <v>0</v>
      </c>
      <c r="DE32" s="33">
        <f t="shared" ca="1" si="9"/>
        <v>16226.433556515291</v>
      </c>
      <c r="DF32" s="33">
        <f t="shared" ca="1" si="10"/>
        <v>16226.433556515291</v>
      </c>
      <c r="DG32" s="33">
        <f t="shared" ca="1" si="11"/>
        <v>16226.433556515291</v>
      </c>
      <c r="DH32" s="33">
        <f t="shared" ca="1" si="12"/>
        <v>0</v>
      </c>
      <c r="DI32" s="33">
        <f t="shared" ca="1" si="13"/>
        <v>16226.433556515291</v>
      </c>
      <c r="DJ32" s="33">
        <f t="shared" ca="1" si="14"/>
        <v>16226.433556515291</v>
      </c>
      <c r="DK32" s="33">
        <f t="shared" ca="1" si="15"/>
        <v>16226.433556515291</v>
      </c>
      <c r="DL32" s="33">
        <f t="shared" ca="1" si="16"/>
        <v>0</v>
      </c>
      <c r="DM32" s="33">
        <f t="shared" ca="1" si="17"/>
        <v>16226.433556515291</v>
      </c>
      <c r="DN32" s="33">
        <f t="shared" ca="1" si="18"/>
        <v>16226.433556515291</v>
      </c>
      <c r="DO32" s="33">
        <f t="shared" ca="1" si="19"/>
        <v>16226.433556515291</v>
      </c>
      <c r="DP32" s="33">
        <f t="shared" ca="1" si="20"/>
        <v>0</v>
      </c>
      <c r="DQ32" s="33">
        <f t="shared" ca="1" si="21"/>
        <v>16226.433556515291</v>
      </c>
      <c r="DR32" s="33">
        <f t="shared" ca="1" si="22"/>
        <v>16226.433556515291</v>
      </c>
      <c r="DS32" s="33">
        <f t="shared" ca="1" si="23"/>
        <v>16226.433556515291</v>
      </c>
      <c r="DT32" s="33">
        <f t="shared" ca="1" si="24"/>
        <v>0</v>
      </c>
      <c r="DU32" s="33">
        <f t="shared" ca="1" si="25"/>
        <v>16226.433556515291</v>
      </c>
      <c r="DV32" s="33">
        <f t="shared" ca="1" si="26"/>
        <v>16226.433556515291</v>
      </c>
      <c r="DW32" s="33">
        <f t="shared" ca="1" si="27"/>
        <v>16226.433556515291</v>
      </c>
      <c r="DX32" s="33">
        <f t="shared" ca="1" si="28"/>
        <v>0</v>
      </c>
      <c r="DY32" s="33">
        <f t="shared" ca="1" si="29"/>
        <v>16226.433556515291</v>
      </c>
      <c r="DZ32" s="33">
        <f t="shared" ca="1" si="30"/>
        <v>16226.433556515291</v>
      </c>
      <c r="EA32" s="33">
        <f t="shared" ca="1" si="31"/>
        <v>16226.433556515291</v>
      </c>
      <c r="EB32" s="33">
        <f t="shared" ca="1" si="32"/>
        <v>0</v>
      </c>
      <c r="EC32" s="33">
        <f t="shared" ca="1" si="33"/>
        <v>16226.433556515291</v>
      </c>
      <c r="EE32" s="17"/>
      <c r="EF32" s="17"/>
      <c r="EG32" s="17"/>
      <c r="EH32" s="17"/>
    </row>
    <row r="33" spans="1:138" ht="15" customHeight="1" x14ac:dyDescent="0.3">
      <c r="A33" s="57"/>
      <c r="B33" s="2" t="str">
        <f>Cronogramas!B32</f>
        <v>1.2.8</v>
      </c>
      <c r="C33" s="3" t="str">
        <f>Cronogramas!C32</f>
        <v>Impressora Multifuncional - A4</v>
      </c>
      <c r="D33" s="4">
        <f>Cronogramas!E32</f>
        <v>9</v>
      </c>
      <c r="E33" s="4">
        <f>Cronogramas!F32</f>
        <v>9</v>
      </c>
      <c r="F33" s="4">
        <f>Cronogramas!G32</f>
        <v>9</v>
      </c>
      <c r="G33" s="4">
        <f>Cronogramas!H32</f>
        <v>9</v>
      </c>
      <c r="H33" s="4">
        <f>Cronogramas!I32</f>
        <v>9</v>
      </c>
      <c r="I33" s="4">
        <f>Cronogramas!J32</f>
        <v>9</v>
      </c>
      <c r="J33" s="4">
        <f>Cronogramas!K32</f>
        <v>9</v>
      </c>
      <c r="K33" s="4">
        <f>Cronogramas!L32</f>
        <v>9</v>
      </c>
      <c r="L33" s="4">
        <f>Cronogramas!M32</f>
        <v>9</v>
      </c>
      <c r="M33" s="4">
        <f>Cronogramas!N32</f>
        <v>9</v>
      </c>
      <c r="N33" s="4">
        <f>Cronogramas!O32</f>
        <v>9</v>
      </c>
      <c r="O33" s="4">
        <f>Cronogramas!P32</f>
        <v>9</v>
      </c>
      <c r="P33" s="4">
        <f>Cronogramas!Q32</f>
        <v>9</v>
      </c>
      <c r="Q33" s="4">
        <f>Cronogramas!R32</f>
        <v>9</v>
      </c>
      <c r="R33" s="4">
        <f>Cronogramas!S32</f>
        <v>9</v>
      </c>
      <c r="S33" s="4">
        <f>Cronogramas!T32</f>
        <v>9</v>
      </c>
      <c r="T33" s="4">
        <f>Cronogramas!U32</f>
        <v>9</v>
      </c>
      <c r="U33" s="4">
        <f>Cronogramas!V32</f>
        <v>9</v>
      </c>
      <c r="V33" s="4">
        <f>Cronogramas!W32</f>
        <v>9</v>
      </c>
      <c r="W33" s="4">
        <f>Cronogramas!X32</f>
        <v>9</v>
      </c>
      <c r="X33" s="4">
        <f>Cronogramas!Y32</f>
        <v>9</v>
      </c>
      <c r="Y33" s="4">
        <f>Cronogramas!Z32</f>
        <v>9</v>
      </c>
      <c r="Z33" s="4">
        <f>Cronogramas!AA32</f>
        <v>9</v>
      </c>
      <c r="AA33" s="4">
        <f>Cronogramas!AB32</f>
        <v>9</v>
      </c>
      <c r="AB33" s="4">
        <f>Cronogramas!AC32</f>
        <v>9</v>
      </c>
      <c r="AC33" s="4">
        <f>Cronogramas!AD32</f>
        <v>9</v>
      </c>
      <c r="AD33" s="4">
        <f>Cronogramas!AE32</f>
        <v>9</v>
      </c>
      <c r="AE33" s="4">
        <f>Cronogramas!AF32</f>
        <v>9</v>
      </c>
      <c r="AF33" s="4">
        <f>Cronogramas!AG32</f>
        <v>9</v>
      </c>
      <c r="AG33" s="4">
        <f>Cronogramas!AH32</f>
        <v>9</v>
      </c>
      <c r="AH33" s="28"/>
      <c r="AI33" s="34" t="s">
        <v>70</v>
      </c>
      <c r="AJ33" s="6">
        <v>4</v>
      </c>
      <c r="AK33" s="148">
        <v>2659.5</v>
      </c>
      <c r="AL33" s="33">
        <f>$AK$33*Cronogramas!AJ32</f>
        <v>23935.5</v>
      </c>
      <c r="AM33" s="33">
        <f>$AK$33*Cronogramas!AK32</f>
        <v>0</v>
      </c>
      <c r="AN33" s="33">
        <f>$AK$33*Cronogramas!AL32</f>
        <v>0</v>
      </c>
      <c r="AO33" s="33">
        <f>$AK$33*Cronogramas!AM32</f>
        <v>0</v>
      </c>
      <c r="AP33" s="33">
        <f>$AK$33*Cronogramas!AN32</f>
        <v>0</v>
      </c>
      <c r="AQ33" s="33">
        <f>$AK$33*Cronogramas!AO32</f>
        <v>0</v>
      </c>
      <c r="AR33" s="33">
        <f>$AK$33*Cronogramas!AP32</f>
        <v>0</v>
      </c>
      <c r="AS33" s="33">
        <f>$AK$33*Cronogramas!AQ32</f>
        <v>0</v>
      </c>
      <c r="AT33" s="33">
        <f>$AK$33*Cronogramas!AR32</f>
        <v>0</v>
      </c>
      <c r="AU33" s="33">
        <f>$AK$33*Cronogramas!AS32</f>
        <v>0</v>
      </c>
      <c r="AV33" s="33">
        <f>$AK$33*Cronogramas!AT32</f>
        <v>0</v>
      </c>
      <c r="AW33" s="33">
        <f>$AK$33*Cronogramas!AU32</f>
        <v>0</v>
      </c>
      <c r="AX33" s="33">
        <f>$AK$33*Cronogramas!AV32</f>
        <v>0</v>
      </c>
      <c r="AY33" s="33">
        <f>$AK$33*Cronogramas!AW32</f>
        <v>0</v>
      </c>
      <c r="AZ33" s="33">
        <f>$AK$33*Cronogramas!AX32</f>
        <v>0</v>
      </c>
      <c r="BA33" s="33">
        <f>$AK$33*Cronogramas!AY32</f>
        <v>0</v>
      </c>
      <c r="BB33" s="33">
        <f>$AK$33*Cronogramas!AZ32</f>
        <v>0</v>
      </c>
      <c r="BC33" s="33">
        <f>$AK$33*Cronogramas!BA32</f>
        <v>0</v>
      </c>
      <c r="BD33" s="33">
        <f>$AK$33*Cronogramas!BB32</f>
        <v>0</v>
      </c>
      <c r="BE33" s="33">
        <f>$AK$33*Cronogramas!BC32</f>
        <v>0</v>
      </c>
      <c r="BF33" s="33">
        <f>$AK$33*Cronogramas!BD32</f>
        <v>0</v>
      </c>
      <c r="BG33" s="33">
        <f>$AK$33*Cronogramas!BE32</f>
        <v>0</v>
      </c>
      <c r="BH33" s="33">
        <f>$AK$33*Cronogramas!BF32</f>
        <v>0</v>
      </c>
      <c r="BI33" s="33">
        <f>$AK$33*Cronogramas!BG32</f>
        <v>0</v>
      </c>
      <c r="BJ33" s="33">
        <f>$AK$33*Cronogramas!BH32</f>
        <v>0</v>
      </c>
      <c r="BK33" s="33">
        <f>$AK$33*Cronogramas!BI32</f>
        <v>0</v>
      </c>
      <c r="BL33" s="33">
        <f>$AK$33*Cronogramas!BJ32</f>
        <v>0</v>
      </c>
      <c r="BM33" s="33">
        <f>$AK$33*Cronogramas!BK32</f>
        <v>0</v>
      </c>
      <c r="BN33" s="33">
        <f>$AK$33*Cronogramas!BL32</f>
        <v>0</v>
      </c>
      <c r="BO33" s="33">
        <f>$AK$33*Cronogramas!BM32</f>
        <v>0</v>
      </c>
      <c r="BP33" s="24"/>
      <c r="BQ33" s="48">
        <v>0.1</v>
      </c>
      <c r="BR33" s="47">
        <f t="shared" si="3"/>
        <v>2393.5500000000002</v>
      </c>
      <c r="BS33" s="33">
        <f ca="1">Cronogramas!BO32*$BR33</f>
        <v>0</v>
      </c>
      <c r="BT33" s="33">
        <f ca="1">Cronogramas!BP32*$BR33</f>
        <v>0</v>
      </c>
      <c r="BU33" s="33">
        <f ca="1">Cronogramas!BQ32*$BR33</f>
        <v>0</v>
      </c>
      <c r="BV33" s="33">
        <f ca="1">Cronogramas!BR32*$BR33</f>
        <v>0</v>
      </c>
      <c r="BW33" s="33">
        <f ca="1">Cronogramas!BS32*$BR33</f>
        <v>21541.95</v>
      </c>
      <c r="BX33" s="33">
        <f ca="1">Cronogramas!BT32*$BR33</f>
        <v>0</v>
      </c>
      <c r="BY33" s="33">
        <f ca="1">Cronogramas!BU32*$BR33</f>
        <v>0</v>
      </c>
      <c r="BZ33" s="33">
        <f ca="1">Cronogramas!BV32*$BR33</f>
        <v>0</v>
      </c>
      <c r="CA33" s="33">
        <f ca="1">Cronogramas!BW32*$BR33</f>
        <v>21541.95</v>
      </c>
      <c r="CB33" s="33">
        <f ca="1">Cronogramas!BX32*$BR33</f>
        <v>0</v>
      </c>
      <c r="CC33" s="33">
        <f ca="1">Cronogramas!BY32*$BR33</f>
        <v>0</v>
      </c>
      <c r="CD33" s="33">
        <f ca="1">Cronogramas!BZ32*$BR33</f>
        <v>0</v>
      </c>
      <c r="CE33" s="33">
        <f ca="1">Cronogramas!CA32*$BR33</f>
        <v>21541.95</v>
      </c>
      <c r="CF33" s="33">
        <f ca="1">Cronogramas!CB32*$BR33</f>
        <v>0</v>
      </c>
      <c r="CG33" s="33">
        <f ca="1">Cronogramas!CC32*$BR33</f>
        <v>0</v>
      </c>
      <c r="CH33" s="33">
        <f ca="1">Cronogramas!CD32*$BR33</f>
        <v>0</v>
      </c>
      <c r="CI33" s="33">
        <f ca="1">Cronogramas!CE32*$BR33</f>
        <v>21541.95</v>
      </c>
      <c r="CJ33" s="33">
        <f ca="1">Cronogramas!CF32*$BR33</f>
        <v>0</v>
      </c>
      <c r="CK33" s="33">
        <f ca="1">Cronogramas!CG32*$BR33</f>
        <v>0</v>
      </c>
      <c r="CL33" s="33">
        <f ca="1">Cronogramas!CH32*$BR33</f>
        <v>0</v>
      </c>
      <c r="CM33" s="33">
        <f ca="1">Cronogramas!CI32*$BR33</f>
        <v>21541.95</v>
      </c>
      <c r="CN33" s="33">
        <f ca="1">Cronogramas!CJ32*$BR33</f>
        <v>0</v>
      </c>
      <c r="CO33" s="33">
        <f ca="1">Cronogramas!CK32*$BR33</f>
        <v>0</v>
      </c>
      <c r="CP33" s="33">
        <f ca="1">Cronogramas!CL32*$BR33</f>
        <v>0</v>
      </c>
      <c r="CQ33" s="33">
        <f ca="1">Cronogramas!CM32*$BR33</f>
        <v>21541.95</v>
      </c>
      <c r="CR33" s="33">
        <f ca="1">Cronogramas!CN32*$BR33</f>
        <v>0</v>
      </c>
      <c r="CS33" s="33">
        <f ca="1">Cronogramas!CO32*$BR33</f>
        <v>0</v>
      </c>
      <c r="CT33" s="33">
        <f ca="1">Cronogramas!CP32*$BR33</f>
        <v>0</v>
      </c>
      <c r="CU33" s="33">
        <f ca="1">Cronogramas!CQ32*$BR33</f>
        <v>21541.95</v>
      </c>
      <c r="CV33" s="33">
        <f ca="1">Cronogramas!CR32*$BR33</f>
        <v>0</v>
      </c>
      <c r="CW33" s="16"/>
      <c r="CX33" s="16"/>
      <c r="CY33" s="36">
        <v>2.5000000000000001E-2</v>
      </c>
      <c r="CZ33" s="33">
        <f t="shared" ca="1" si="4"/>
        <v>0</v>
      </c>
      <c r="DA33" s="33">
        <f t="shared" ca="1" si="5"/>
        <v>598.38750000000005</v>
      </c>
      <c r="DB33" s="33">
        <f t="shared" ca="1" si="6"/>
        <v>598.38750000000005</v>
      </c>
      <c r="DC33" s="33">
        <f t="shared" ca="1" si="7"/>
        <v>598.38750000000005</v>
      </c>
      <c r="DD33" s="33">
        <f t="shared" ca="1" si="8"/>
        <v>0</v>
      </c>
      <c r="DE33" s="33">
        <f t="shared" ca="1" si="9"/>
        <v>598.38750000000005</v>
      </c>
      <c r="DF33" s="33">
        <f t="shared" ca="1" si="10"/>
        <v>598.38750000000005</v>
      </c>
      <c r="DG33" s="33">
        <f t="shared" ca="1" si="11"/>
        <v>598.38750000000005</v>
      </c>
      <c r="DH33" s="33">
        <f t="shared" ca="1" si="12"/>
        <v>0</v>
      </c>
      <c r="DI33" s="33">
        <f t="shared" ca="1" si="13"/>
        <v>598.38750000000005</v>
      </c>
      <c r="DJ33" s="33">
        <f t="shared" ca="1" si="14"/>
        <v>598.38750000000005</v>
      </c>
      <c r="DK33" s="33">
        <f t="shared" ca="1" si="15"/>
        <v>598.38750000000005</v>
      </c>
      <c r="DL33" s="33">
        <f t="shared" ca="1" si="16"/>
        <v>0</v>
      </c>
      <c r="DM33" s="33">
        <f t="shared" ca="1" si="17"/>
        <v>598.38750000000005</v>
      </c>
      <c r="DN33" s="33">
        <f t="shared" ca="1" si="18"/>
        <v>598.38750000000005</v>
      </c>
      <c r="DO33" s="33">
        <f t="shared" ca="1" si="19"/>
        <v>598.38750000000005</v>
      </c>
      <c r="DP33" s="33">
        <f t="shared" ca="1" si="20"/>
        <v>0</v>
      </c>
      <c r="DQ33" s="33">
        <f t="shared" ca="1" si="21"/>
        <v>598.38750000000005</v>
      </c>
      <c r="DR33" s="33">
        <f t="shared" ca="1" si="22"/>
        <v>598.38750000000005</v>
      </c>
      <c r="DS33" s="33">
        <f t="shared" ca="1" si="23"/>
        <v>598.38750000000005</v>
      </c>
      <c r="DT33" s="33">
        <f t="shared" ca="1" si="24"/>
        <v>0</v>
      </c>
      <c r="DU33" s="33">
        <f t="shared" ca="1" si="25"/>
        <v>598.38750000000005</v>
      </c>
      <c r="DV33" s="33">
        <f t="shared" ca="1" si="26"/>
        <v>598.38750000000005</v>
      </c>
      <c r="DW33" s="33">
        <f t="shared" ca="1" si="27"/>
        <v>598.38750000000005</v>
      </c>
      <c r="DX33" s="33">
        <f t="shared" ca="1" si="28"/>
        <v>0</v>
      </c>
      <c r="DY33" s="33">
        <f t="shared" ca="1" si="29"/>
        <v>598.38750000000005</v>
      </c>
      <c r="DZ33" s="33">
        <f t="shared" ca="1" si="30"/>
        <v>598.38750000000005</v>
      </c>
      <c r="EA33" s="33">
        <f t="shared" ca="1" si="31"/>
        <v>598.38750000000005</v>
      </c>
      <c r="EB33" s="33">
        <f t="shared" ca="1" si="32"/>
        <v>0</v>
      </c>
      <c r="EC33" s="33">
        <f t="shared" ca="1" si="33"/>
        <v>598.38750000000005</v>
      </c>
      <c r="EE33" s="17"/>
      <c r="EF33" s="17"/>
      <c r="EG33" s="17"/>
      <c r="EH33" s="17"/>
    </row>
    <row r="34" spans="1:138" ht="15" customHeight="1" x14ac:dyDescent="0.3">
      <c r="A34" s="57"/>
      <c r="B34" s="2" t="str">
        <f>Cronogramas!B33</f>
        <v>1.2.9</v>
      </c>
      <c r="C34" s="3" t="str">
        <f>Cronogramas!C33</f>
        <v>Impressora A3</v>
      </c>
      <c r="D34" s="4">
        <f>Cronogramas!E33</f>
        <v>9</v>
      </c>
      <c r="E34" s="4">
        <f>Cronogramas!F33</f>
        <v>9</v>
      </c>
      <c r="F34" s="4">
        <f>Cronogramas!G33</f>
        <v>9</v>
      </c>
      <c r="G34" s="4">
        <f>Cronogramas!H33</f>
        <v>9</v>
      </c>
      <c r="H34" s="4">
        <f>Cronogramas!I33</f>
        <v>9</v>
      </c>
      <c r="I34" s="4">
        <f>Cronogramas!J33</f>
        <v>9</v>
      </c>
      <c r="J34" s="4">
        <f>Cronogramas!K33</f>
        <v>9</v>
      </c>
      <c r="K34" s="4">
        <f>Cronogramas!L33</f>
        <v>9</v>
      </c>
      <c r="L34" s="4">
        <f>Cronogramas!M33</f>
        <v>9</v>
      </c>
      <c r="M34" s="4">
        <f>Cronogramas!N33</f>
        <v>9</v>
      </c>
      <c r="N34" s="4">
        <f>Cronogramas!O33</f>
        <v>9</v>
      </c>
      <c r="O34" s="4">
        <f>Cronogramas!P33</f>
        <v>9</v>
      </c>
      <c r="P34" s="4">
        <f>Cronogramas!Q33</f>
        <v>9</v>
      </c>
      <c r="Q34" s="4">
        <f>Cronogramas!R33</f>
        <v>9</v>
      </c>
      <c r="R34" s="4">
        <f>Cronogramas!S33</f>
        <v>9</v>
      </c>
      <c r="S34" s="4">
        <f>Cronogramas!T33</f>
        <v>9</v>
      </c>
      <c r="T34" s="4">
        <f>Cronogramas!U33</f>
        <v>9</v>
      </c>
      <c r="U34" s="4">
        <f>Cronogramas!V33</f>
        <v>9</v>
      </c>
      <c r="V34" s="4">
        <f>Cronogramas!W33</f>
        <v>9</v>
      </c>
      <c r="W34" s="4">
        <f>Cronogramas!X33</f>
        <v>9</v>
      </c>
      <c r="X34" s="4">
        <f>Cronogramas!Y33</f>
        <v>9</v>
      </c>
      <c r="Y34" s="4">
        <f>Cronogramas!Z33</f>
        <v>9</v>
      </c>
      <c r="Z34" s="4">
        <f>Cronogramas!AA33</f>
        <v>9</v>
      </c>
      <c r="AA34" s="4">
        <f>Cronogramas!AB33</f>
        <v>9</v>
      </c>
      <c r="AB34" s="4">
        <f>Cronogramas!AC33</f>
        <v>9</v>
      </c>
      <c r="AC34" s="4">
        <f>Cronogramas!AD33</f>
        <v>9</v>
      </c>
      <c r="AD34" s="4">
        <f>Cronogramas!AE33</f>
        <v>9</v>
      </c>
      <c r="AE34" s="4">
        <f>Cronogramas!AF33</f>
        <v>9</v>
      </c>
      <c r="AF34" s="4">
        <f>Cronogramas!AG33</f>
        <v>9</v>
      </c>
      <c r="AG34" s="4">
        <f>Cronogramas!AH33</f>
        <v>9</v>
      </c>
      <c r="AH34" s="28"/>
      <c r="AI34" s="34" t="s">
        <v>70</v>
      </c>
      <c r="AJ34" s="6">
        <v>4</v>
      </c>
      <c r="AK34" s="35">
        <v>4340.1033854961697</v>
      </c>
      <c r="AL34" s="33">
        <f>$AK$34*Cronogramas!AJ33</f>
        <v>39060.930469465529</v>
      </c>
      <c r="AM34" s="33">
        <f>$AK$34*Cronogramas!AK33</f>
        <v>0</v>
      </c>
      <c r="AN34" s="33">
        <f>$AK$34*Cronogramas!AL33</f>
        <v>0</v>
      </c>
      <c r="AO34" s="33">
        <f>$AK$34*Cronogramas!AM33</f>
        <v>0</v>
      </c>
      <c r="AP34" s="33">
        <f>$AK$34*Cronogramas!AN33</f>
        <v>0</v>
      </c>
      <c r="AQ34" s="33">
        <f>$AK$34*Cronogramas!AO33</f>
        <v>0</v>
      </c>
      <c r="AR34" s="33">
        <f>$AK$34*Cronogramas!AP33</f>
        <v>0</v>
      </c>
      <c r="AS34" s="33">
        <f>$AK$34*Cronogramas!AQ33</f>
        <v>0</v>
      </c>
      <c r="AT34" s="33">
        <f>$AK$34*Cronogramas!AR33</f>
        <v>0</v>
      </c>
      <c r="AU34" s="33">
        <f>$AK$34*Cronogramas!AS33</f>
        <v>0</v>
      </c>
      <c r="AV34" s="33">
        <f>$AK$34*Cronogramas!AT33</f>
        <v>0</v>
      </c>
      <c r="AW34" s="33">
        <f>$AK$34*Cronogramas!AU33</f>
        <v>0</v>
      </c>
      <c r="AX34" s="33">
        <f>$AK$34*Cronogramas!AV33</f>
        <v>0</v>
      </c>
      <c r="AY34" s="33">
        <f>$AK$34*Cronogramas!AW33</f>
        <v>0</v>
      </c>
      <c r="AZ34" s="33">
        <f>$AK$34*Cronogramas!AX33</f>
        <v>0</v>
      </c>
      <c r="BA34" s="33">
        <f>$AK$34*Cronogramas!AY33</f>
        <v>0</v>
      </c>
      <c r="BB34" s="33">
        <f>$AK$34*Cronogramas!AZ33</f>
        <v>0</v>
      </c>
      <c r="BC34" s="33">
        <f>$AK$34*Cronogramas!BA33</f>
        <v>0</v>
      </c>
      <c r="BD34" s="33">
        <f>$AK$34*Cronogramas!BB33</f>
        <v>0</v>
      </c>
      <c r="BE34" s="33">
        <f>$AK$34*Cronogramas!BC33</f>
        <v>0</v>
      </c>
      <c r="BF34" s="33">
        <f>$AK$34*Cronogramas!BD33</f>
        <v>0</v>
      </c>
      <c r="BG34" s="33">
        <f>$AK$34*Cronogramas!BE33</f>
        <v>0</v>
      </c>
      <c r="BH34" s="33">
        <f>$AK$34*Cronogramas!BF33</f>
        <v>0</v>
      </c>
      <c r="BI34" s="33">
        <f>$AK$34*Cronogramas!BG33</f>
        <v>0</v>
      </c>
      <c r="BJ34" s="33">
        <f>$AK$34*Cronogramas!BH33</f>
        <v>0</v>
      </c>
      <c r="BK34" s="33">
        <f>$AK$34*Cronogramas!BI33</f>
        <v>0</v>
      </c>
      <c r="BL34" s="33">
        <f>$AK$34*Cronogramas!BJ33</f>
        <v>0</v>
      </c>
      <c r="BM34" s="33">
        <f>$AK$34*Cronogramas!BK33</f>
        <v>0</v>
      </c>
      <c r="BN34" s="33">
        <f>$AK$34*Cronogramas!BL33</f>
        <v>0</v>
      </c>
      <c r="BO34" s="33">
        <f>$AK$34*Cronogramas!BM33</f>
        <v>0</v>
      </c>
      <c r="BP34" s="24"/>
      <c r="BQ34" s="48">
        <v>0.1</v>
      </c>
      <c r="BR34" s="47">
        <f t="shared" si="3"/>
        <v>3906.0930469465529</v>
      </c>
      <c r="BS34" s="33">
        <f ca="1">Cronogramas!BO33*$BR34</f>
        <v>0</v>
      </c>
      <c r="BT34" s="33">
        <f ca="1">Cronogramas!BP33*$BR34</f>
        <v>0</v>
      </c>
      <c r="BU34" s="33">
        <f ca="1">Cronogramas!BQ33*$BR34</f>
        <v>0</v>
      </c>
      <c r="BV34" s="33">
        <f ca="1">Cronogramas!BR33*$BR34</f>
        <v>0</v>
      </c>
      <c r="BW34" s="33">
        <f ca="1">Cronogramas!BS33*$BR34</f>
        <v>35154.837422518976</v>
      </c>
      <c r="BX34" s="33">
        <f ca="1">Cronogramas!BT33*$BR34</f>
        <v>0</v>
      </c>
      <c r="BY34" s="33">
        <f ca="1">Cronogramas!BU33*$BR34</f>
        <v>0</v>
      </c>
      <c r="BZ34" s="33">
        <f ca="1">Cronogramas!BV33*$BR34</f>
        <v>0</v>
      </c>
      <c r="CA34" s="33">
        <f ca="1">Cronogramas!BW33*$BR34</f>
        <v>35154.837422518976</v>
      </c>
      <c r="CB34" s="33">
        <f ca="1">Cronogramas!BX33*$BR34</f>
        <v>0</v>
      </c>
      <c r="CC34" s="33">
        <f ca="1">Cronogramas!BY33*$BR34</f>
        <v>0</v>
      </c>
      <c r="CD34" s="33">
        <f ca="1">Cronogramas!BZ33*$BR34</f>
        <v>0</v>
      </c>
      <c r="CE34" s="33">
        <f ca="1">Cronogramas!CA33*$BR34</f>
        <v>35154.837422518976</v>
      </c>
      <c r="CF34" s="33">
        <f ca="1">Cronogramas!CB33*$BR34</f>
        <v>0</v>
      </c>
      <c r="CG34" s="33">
        <f ca="1">Cronogramas!CC33*$BR34</f>
        <v>0</v>
      </c>
      <c r="CH34" s="33">
        <f ca="1">Cronogramas!CD33*$BR34</f>
        <v>0</v>
      </c>
      <c r="CI34" s="33">
        <f ca="1">Cronogramas!CE33*$BR34</f>
        <v>35154.837422518976</v>
      </c>
      <c r="CJ34" s="33">
        <f ca="1">Cronogramas!CF33*$BR34</f>
        <v>0</v>
      </c>
      <c r="CK34" s="33">
        <f ca="1">Cronogramas!CG33*$BR34</f>
        <v>0</v>
      </c>
      <c r="CL34" s="33">
        <f ca="1">Cronogramas!CH33*$BR34</f>
        <v>0</v>
      </c>
      <c r="CM34" s="33">
        <f ca="1">Cronogramas!CI33*$BR34</f>
        <v>35154.837422518976</v>
      </c>
      <c r="CN34" s="33">
        <f ca="1">Cronogramas!CJ33*$BR34</f>
        <v>0</v>
      </c>
      <c r="CO34" s="33">
        <f ca="1">Cronogramas!CK33*$BR34</f>
        <v>0</v>
      </c>
      <c r="CP34" s="33">
        <f ca="1">Cronogramas!CL33*$BR34</f>
        <v>0</v>
      </c>
      <c r="CQ34" s="33">
        <f ca="1">Cronogramas!CM33*$BR34</f>
        <v>35154.837422518976</v>
      </c>
      <c r="CR34" s="33">
        <f ca="1">Cronogramas!CN33*$BR34</f>
        <v>0</v>
      </c>
      <c r="CS34" s="33">
        <f ca="1">Cronogramas!CO33*$BR34</f>
        <v>0</v>
      </c>
      <c r="CT34" s="33">
        <f ca="1">Cronogramas!CP33*$BR34</f>
        <v>0</v>
      </c>
      <c r="CU34" s="33">
        <f ca="1">Cronogramas!CQ33*$BR34</f>
        <v>35154.837422518976</v>
      </c>
      <c r="CV34" s="33">
        <f ca="1">Cronogramas!CR33*$BR34</f>
        <v>0</v>
      </c>
      <c r="CW34" s="16"/>
      <c r="CX34" s="16"/>
      <c r="CY34" s="36">
        <v>2.5000000000000001E-2</v>
      </c>
      <c r="CZ34" s="33">
        <f t="shared" ca="1" si="4"/>
        <v>0</v>
      </c>
      <c r="DA34" s="33">
        <f t="shared" ca="1" si="5"/>
        <v>976.52326173663823</v>
      </c>
      <c r="DB34" s="33">
        <f t="shared" ca="1" si="6"/>
        <v>976.52326173663823</v>
      </c>
      <c r="DC34" s="33">
        <f t="shared" ca="1" si="7"/>
        <v>976.52326173663823</v>
      </c>
      <c r="DD34" s="33">
        <f t="shared" ca="1" si="8"/>
        <v>0</v>
      </c>
      <c r="DE34" s="33">
        <f t="shared" ca="1" si="9"/>
        <v>976.52326173663823</v>
      </c>
      <c r="DF34" s="33">
        <f t="shared" ca="1" si="10"/>
        <v>976.52326173663823</v>
      </c>
      <c r="DG34" s="33">
        <f t="shared" ca="1" si="11"/>
        <v>976.52326173663823</v>
      </c>
      <c r="DH34" s="33">
        <f t="shared" ca="1" si="12"/>
        <v>0</v>
      </c>
      <c r="DI34" s="33">
        <f t="shared" ca="1" si="13"/>
        <v>976.52326173663823</v>
      </c>
      <c r="DJ34" s="33">
        <f t="shared" ca="1" si="14"/>
        <v>976.52326173663823</v>
      </c>
      <c r="DK34" s="33">
        <f t="shared" ca="1" si="15"/>
        <v>976.52326173663823</v>
      </c>
      <c r="DL34" s="33">
        <f t="shared" ca="1" si="16"/>
        <v>0</v>
      </c>
      <c r="DM34" s="33">
        <f t="shared" ca="1" si="17"/>
        <v>976.52326173663823</v>
      </c>
      <c r="DN34" s="33">
        <f t="shared" ca="1" si="18"/>
        <v>976.52326173663823</v>
      </c>
      <c r="DO34" s="33">
        <f t="shared" ca="1" si="19"/>
        <v>976.52326173663823</v>
      </c>
      <c r="DP34" s="33">
        <f t="shared" ca="1" si="20"/>
        <v>0</v>
      </c>
      <c r="DQ34" s="33">
        <f t="shared" ca="1" si="21"/>
        <v>976.52326173663823</v>
      </c>
      <c r="DR34" s="33">
        <f t="shared" ca="1" si="22"/>
        <v>976.52326173663823</v>
      </c>
      <c r="DS34" s="33">
        <f t="shared" ca="1" si="23"/>
        <v>976.52326173663823</v>
      </c>
      <c r="DT34" s="33">
        <f t="shared" ca="1" si="24"/>
        <v>0</v>
      </c>
      <c r="DU34" s="33">
        <f t="shared" ca="1" si="25"/>
        <v>976.52326173663823</v>
      </c>
      <c r="DV34" s="33">
        <f t="shared" ca="1" si="26"/>
        <v>976.52326173663823</v>
      </c>
      <c r="DW34" s="33">
        <f t="shared" ca="1" si="27"/>
        <v>976.52326173663823</v>
      </c>
      <c r="DX34" s="33">
        <f t="shared" ca="1" si="28"/>
        <v>0</v>
      </c>
      <c r="DY34" s="33">
        <f t="shared" ca="1" si="29"/>
        <v>976.52326173663823</v>
      </c>
      <c r="DZ34" s="33">
        <f t="shared" ca="1" si="30"/>
        <v>976.52326173663823</v>
      </c>
      <c r="EA34" s="33">
        <f t="shared" ca="1" si="31"/>
        <v>976.52326173663823</v>
      </c>
      <c r="EB34" s="33">
        <f t="shared" ca="1" si="32"/>
        <v>0</v>
      </c>
      <c r="EC34" s="33">
        <f t="shared" ca="1" si="33"/>
        <v>976.52326173663823</v>
      </c>
      <c r="EE34" s="17"/>
      <c r="EF34" s="17"/>
      <c r="EG34" s="17"/>
      <c r="EH34" s="17"/>
    </row>
    <row r="35" spans="1:138" s="21" customFormat="1" ht="15" customHeight="1" x14ac:dyDescent="0.3">
      <c r="A35" s="57"/>
      <c r="B35" s="98" t="str">
        <f>Cronogramas!B34</f>
        <v>1.3</v>
      </c>
      <c r="C35" s="112" t="str">
        <f>Cronogramas!C34</f>
        <v>Centro de Controle Operacional</v>
      </c>
      <c r="D35" s="108"/>
      <c r="E35" s="109"/>
      <c r="F35" s="109"/>
      <c r="G35" s="109"/>
      <c r="H35" s="109"/>
      <c r="I35" s="109"/>
      <c r="J35" s="109"/>
      <c r="K35" s="109"/>
      <c r="L35" s="109"/>
      <c r="M35" s="109"/>
      <c r="N35" s="109"/>
      <c r="O35" s="109"/>
      <c r="P35" s="109"/>
      <c r="Q35" s="109"/>
      <c r="R35" s="110"/>
      <c r="S35" s="108"/>
      <c r="T35" s="109"/>
      <c r="U35" s="109"/>
      <c r="V35" s="109"/>
      <c r="W35" s="109"/>
      <c r="X35" s="109"/>
      <c r="Y35" s="109"/>
      <c r="Z35" s="109"/>
      <c r="AA35" s="109"/>
      <c r="AB35" s="109"/>
      <c r="AC35" s="109"/>
      <c r="AD35" s="109"/>
      <c r="AE35" s="109"/>
      <c r="AF35" s="109"/>
      <c r="AG35" s="110"/>
      <c r="AH35" s="27"/>
      <c r="AI35" s="121"/>
      <c r="AJ35" s="113"/>
      <c r="AK35" s="120"/>
      <c r="AL35" s="118"/>
      <c r="AM35" s="118"/>
      <c r="AN35" s="118"/>
      <c r="AO35" s="118"/>
      <c r="AP35" s="118"/>
      <c r="AQ35" s="118"/>
      <c r="AR35" s="118"/>
      <c r="AS35" s="118"/>
      <c r="AT35" s="118"/>
      <c r="AU35" s="118"/>
      <c r="AV35" s="118"/>
      <c r="AW35" s="118"/>
      <c r="AX35" s="118"/>
      <c r="AY35" s="118"/>
      <c r="AZ35" s="118"/>
      <c r="BA35" s="118"/>
      <c r="BB35" s="118"/>
      <c r="BC35" s="118"/>
      <c r="BD35" s="118"/>
      <c r="BE35" s="118"/>
      <c r="BF35" s="118"/>
      <c r="BG35" s="118"/>
      <c r="BH35" s="118"/>
      <c r="BI35" s="118"/>
      <c r="BJ35" s="118"/>
      <c r="BK35" s="118"/>
      <c r="BL35" s="118"/>
      <c r="BM35" s="118"/>
      <c r="BN35" s="118"/>
      <c r="BO35" s="118"/>
      <c r="BP35" s="15"/>
      <c r="BQ35" s="123"/>
      <c r="BR35" s="124">
        <f>SUM(BR36,BR44)</f>
        <v>6626371.3262453582</v>
      </c>
      <c r="BS35" s="123"/>
      <c r="BT35" s="118"/>
      <c r="BU35" s="118"/>
      <c r="BV35" s="118"/>
      <c r="BW35" s="118"/>
      <c r="BX35" s="118"/>
      <c r="BY35" s="118"/>
      <c r="BZ35" s="118"/>
      <c r="CA35" s="118"/>
      <c r="CB35" s="118"/>
      <c r="CC35" s="118"/>
      <c r="CD35" s="118"/>
      <c r="CE35" s="118"/>
      <c r="CF35" s="118"/>
      <c r="CG35" s="118"/>
      <c r="CH35" s="118"/>
      <c r="CI35" s="118"/>
      <c r="CJ35" s="118"/>
      <c r="CK35" s="118"/>
      <c r="CL35" s="118"/>
      <c r="CM35" s="118"/>
      <c r="CN35" s="118"/>
      <c r="CO35" s="118"/>
      <c r="CP35" s="118"/>
      <c r="CQ35" s="118"/>
      <c r="CR35" s="118"/>
      <c r="CS35" s="118"/>
      <c r="CT35" s="118"/>
      <c r="CU35" s="118"/>
      <c r="CV35" s="119"/>
      <c r="CW35" s="16"/>
      <c r="CX35" s="16"/>
      <c r="CY35" s="113"/>
      <c r="CZ35" s="123"/>
      <c r="DA35" s="118"/>
      <c r="DB35" s="118"/>
      <c r="DC35" s="118"/>
      <c r="DD35" s="118"/>
      <c r="DE35" s="118"/>
      <c r="DF35" s="118"/>
      <c r="DG35" s="118"/>
      <c r="DH35" s="118"/>
      <c r="DI35" s="118"/>
      <c r="DJ35" s="118"/>
      <c r="DK35" s="118"/>
      <c r="DL35" s="118"/>
      <c r="DM35" s="118"/>
      <c r="DN35" s="118"/>
      <c r="DO35" s="118"/>
      <c r="DP35" s="118"/>
      <c r="DQ35" s="118"/>
      <c r="DR35" s="118"/>
      <c r="DS35" s="118"/>
      <c r="DT35" s="118"/>
      <c r="DU35" s="118"/>
      <c r="DV35" s="118"/>
      <c r="DW35" s="118"/>
      <c r="DX35" s="118"/>
      <c r="DY35" s="118"/>
      <c r="DZ35" s="118"/>
      <c r="EA35" s="118"/>
      <c r="EB35" s="118"/>
      <c r="EC35" s="119"/>
      <c r="EE35" s="17"/>
      <c r="EF35" s="17"/>
      <c r="EG35" s="17"/>
      <c r="EH35" s="17"/>
    </row>
    <row r="36" spans="1:138" s="21" customFormat="1" ht="15" customHeight="1" x14ac:dyDescent="0.3">
      <c r="A36" s="57"/>
      <c r="B36" s="98" t="str">
        <f>Cronogramas!B35</f>
        <v>1.3.1</v>
      </c>
      <c r="C36" s="99" t="str">
        <f>Cronogramas!C35</f>
        <v>Tecnologia da Informação</v>
      </c>
      <c r="D36" s="108"/>
      <c r="E36" s="109"/>
      <c r="F36" s="109"/>
      <c r="G36" s="109"/>
      <c r="H36" s="109"/>
      <c r="I36" s="109"/>
      <c r="J36" s="109"/>
      <c r="K36" s="109"/>
      <c r="L36" s="109"/>
      <c r="M36" s="109"/>
      <c r="N36" s="109"/>
      <c r="O36" s="109"/>
      <c r="P36" s="109"/>
      <c r="Q36" s="109"/>
      <c r="R36" s="110"/>
      <c r="S36" s="108"/>
      <c r="T36" s="109"/>
      <c r="U36" s="109"/>
      <c r="V36" s="109"/>
      <c r="W36" s="109"/>
      <c r="X36" s="109"/>
      <c r="Y36" s="109"/>
      <c r="Z36" s="109"/>
      <c r="AA36" s="109"/>
      <c r="AB36" s="109"/>
      <c r="AC36" s="109"/>
      <c r="AD36" s="109"/>
      <c r="AE36" s="109"/>
      <c r="AF36" s="109"/>
      <c r="AG36" s="110"/>
      <c r="AH36" s="27"/>
      <c r="AI36" s="121"/>
      <c r="AJ36" s="113"/>
      <c r="AK36" s="120"/>
      <c r="AL36" s="118"/>
      <c r="AM36" s="118"/>
      <c r="AN36" s="118"/>
      <c r="AO36" s="118"/>
      <c r="AP36" s="118"/>
      <c r="AQ36" s="118"/>
      <c r="AR36" s="118"/>
      <c r="AS36" s="118"/>
      <c r="AT36" s="118"/>
      <c r="AU36" s="118"/>
      <c r="AV36" s="118"/>
      <c r="AW36" s="118"/>
      <c r="AX36" s="118"/>
      <c r="AY36" s="118"/>
      <c r="AZ36" s="118"/>
      <c r="BA36" s="118"/>
      <c r="BB36" s="118"/>
      <c r="BC36" s="118"/>
      <c r="BD36" s="118"/>
      <c r="BE36" s="118"/>
      <c r="BF36" s="118"/>
      <c r="BG36" s="118"/>
      <c r="BH36" s="118"/>
      <c r="BI36" s="118"/>
      <c r="BJ36" s="118"/>
      <c r="BK36" s="118"/>
      <c r="BL36" s="118"/>
      <c r="BM36" s="118"/>
      <c r="BN36" s="118"/>
      <c r="BO36" s="118"/>
      <c r="BP36" s="15"/>
      <c r="BQ36" s="123"/>
      <c r="BR36" s="124">
        <f>SUBTOTAL(9,BR37:BR43)</f>
        <v>437917.02310522558</v>
      </c>
      <c r="BS36" s="123"/>
      <c r="BT36" s="118"/>
      <c r="BU36" s="118"/>
      <c r="BV36" s="118"/>
      <c r="BW36" s="118"/>
      <c r="BX36" s="118"/>
      <c r="BY36" s="118"/>
      <c r="BZ36" s="118"/>
      <c r="CA36" s="118"/>
      <c r="CB36" s="118"/>
      <c r="CC36" s="118"/>
      <c r="CD36" s="118"/>
      <c r="CE36" s="118"/>
      <c r="CF36" s="118"/>
      <c r="CG36" s="118"/>
      <c r="CH36" s="118"/>
      <c r="CI36" s="118"/>
      <c r="CJ36" s="118"/>
      <c r="CK36" s="118"/>
      <c r="CL36" s="118"/>
      <c r="CM36" s="118"/>
      <c r="CN36" s="118"/>
      <c r="CO36" s="118"/>
      <c r="CP36" s="118"/>
      <c r="CQ36" s="118"/>
      <c r="CR36" s="118"/>
      <c r="CS36" s="118"/>
      <c r="CT36" s="118"/>
      <c r="CU36" s="118"/>
      <c r="CV36" s="119"/>
      <c r="CW36" s="16"/>
      <c r="CX36" s="16"/>
      <c r="CY36" s="113"/>
      <c r="CZ36" s="123"/>
      <c r="DA36" s="118"/>
      <c r="DB36" s="118"/>
      <c r="DC36" s="118"/>
      <c r="DD36" s="118"/>
      <c r="DE36" s="118"/>
      <c r="DF36" s="118"/>
      <c r="DG36" s="118"/>
      <c r="DH36" s="118"/>
      <c r="DI36" s="118"/>
      <c r="DJ36" s="118"/>
      <c r="DK36" s="118"/>
      <c r="DL36" s="118"/>
      <c r="DM36" s="118"/>
      <c r="DN36" s="118"/>
      <c r="DO36" s="118"/>
      <c r="DP36" s="118"/>
      <c r="DQ36" s="118"/>
      <c r="DR36" s="118"/>
      <c r="DS36" s="118"/>
      <c r="DT36" s="118"/>
      <c r="DU36" s="118"/>
      <c r="DV36" s="118"/>
      <c r="DW36" s="118"/>
      <c r="DX36" s="118"/>
      <c r="DY36" s="118"/>
      <c r="DZ36" s="118"/>
      <c r="EA36" s="118"/>
      <c r="EB36" s="118"/>
      <c r="EC36" s="119"/>
      <c r="EE36" s="17"/>
      <c r="EF36" s="17"/>
      <c r="EG36" s="17"/>
      <c r="EH36" s="17"/>
    </row>
    <row r="37" spans="1:138" ht="15" customHeight="1" x14ac:dyDescent="0.3">
      <c r="A37" s="57"/>
      <c r="B37" s="2" t="str">
        <f>Cronogramas!B36</f>
        <v>1.3.1.1</v>
      </c>
      <c r="C37" s="5" t="str">
        <f>Cronogramas!C36</f>
        <v>Video Wall</v>
      </c>
      <c r="D37" s="4">
        <f>Cronogramas!E36</f>
        <v>1</v>
      </c>
      <c r="E37" s="4">
        <f>Cronogramas!F36</f>
        <v>1</v>
      </c>
      <c r="F37" s="4">
        <f>Cronogramas!G36</f>
        <v>1</v>
      </c>
      <c r="G37" s="4">
        <f>Cronogramas!H36</f>
        <v>1</v>
      </c>
      <c r="H37" s="4">
        <f>Cronogramas!I36</f>
        <v>1</v>
      </c>
      <c r="I37" s="4">
        <f>Cronogramas!J36</f>
        <v>1</v>
      </c>
      <c r="J37" s="4">
        <f>Cronogramas!K36</f>
        <v>1</v>
      </c>
      <c r="K37" s="4">
        <f>Cronogramas!L36</f>
        <v>1</v>
      </c>
      <c r="L37" s="4">
        <f>Cronogramas!M36</f>
        <v>1</v>
      </c>
      <c r="M37" s="4">
        <f>Cronogramas!N36</f>
        <v>1</v>
      </c>
      <c r="N37" s="4">
        <f>Cronogramas!O36</f>
        <v>1</v>
      </c>
      <c r="O37" s="4">
        <f>Cronogramas!P36</f>
        <v>1</v>
      </c>
      <c r="P37" s="4">
        <f>Cronogramas!Q36</f>
        <v>1</v>
      </c>
      <c r="Q37" s="4">
        <f>Cronogramas!R36</f>
        <v>1</v>
      </c>
      <c r="R37" s="4">
        <f>Cronogramas!S36</f>
        <v>1</v>
      </c>
      <c r="S37" s="4">
        <f>Cronogramas!T36</f>
        <v>1</v>
      </c>
      <c r="T37" s="4">
        <f>Cronogramas!U36</f>
        <v>1</v>
      </c>
      <c r="U37" s="4">
        <f>Cronogramas!V36</f>
        <v>1</v>
      </c>
      <c r="V37" s="4">
        <f>Cronogramas!W36</f>
        <v>1</v>
      </c>
      <c r="W37" s="4">
        <f>Cronogramas!X36</f>
        <v>1</v>
      </c>
      <c r="X37" s="4">
        <f>Cronogramas!Y36</f>
        <v>1</v>
      </c>
      <c r="Y37" s="4">
        <f>Cronogramas!Z36</f>
        <v>1</v>
      </c>
      <c r="Z37" s="4">
        <f>Cronogramas!AA36</f>
        <v>1</v>
      </c>
      <c r="AA37" s="4">
        <f>Cronogramas!AB36</f>
        <v>1</v>
      </c>
      <c r="AB37" s="4">
        <f>Cronogramas!AC36</f>
        <v>1</v>
      </c>
      <c r="AC37" s="4">
        <f>Cronogramas!AD36</f>
        <v>1</v>
      </c>
      <c r="AD37" s="4">
        <f>Cronogramas!AE36</f>
        <v>1</v>
      </c>
      <c r="AE37" s="4">
        <f>Cronogramas!AF36</f>
        <v>1</v>
      </c>
      <c r="AF37" s="4">
        <f>Cronogramas!AG36</f>
        <v>1</v>
      </c>
      <c r="AG37" s="4">
        <f>Cronogramas!AH36</f>
        <v>1</v>
      </c>
      <c r="AH37" s="28"/>
      <c r="AI37" s="34" t="s">
        <v>70</v>
      </c>
      <c r="AJ37" s="6">
        <v>10</v>
      </c>
      <c r="AK37" s="35">
        <v>30048.440032949395</v>
      </c>
      <c r="AL37" s="33">
        <f>$AK$37*Cronogramas!AJ36</f>
        <v>30048.440032949395</v>
      </c>
      <c r="AM37" s="33">
        <f>$AK$37*Cronogramas!AK36</f>
        <v>0</v>
      </c>
      <c r="AN37" s="33">
        <f>$AK$37*Cronogramas!AL36</f>
        <v>0</v>
      </c>
      <c r="AO37" s="33">
        <f>$AK$37*Cronogramas!AM36</f>
        <v>0</v>
      </c>
      <c r="AP37" s="33">
        <f>$AK$37*Cronogramas!AN36</f>
        <v>0</v>
      </c>
      <c r="AQ37" s="33">
        <f>$AK$37*Cronogramas!AO36</f>
        <v>0</v>
      </c>
      <c r="AR37" s="33">
        <f>$AK$37*Cronogramas!AP36</f>
        <v>0</v>
      </c>
      <c r="AS37" s="33">
        <f>$AK$37*Cronogramas!AQ36</f>
        <v>0</v>
      </c>
      <c r="AT37" s="33">
        <f>$AK$37*Cronogramas!AR36</f>
        <v>0</v>
      </c>
      <c r="AU37" s="33">
        <f>$AK$37*Cronogramas!AS36</f>
        <v>0</v>
      </c>
      <c r="AV37" s="33">
        <f>$AK$37*Cronogramas!AT36</f>
        <v>0</v>
      </c>
      <c r="AW37" s="33">
        <f>$AK$37*Cronogramas!AU36</f>
        <v>0</v>
      </c>
      <c r="AX37" s="33">
        <f>$AK$37*Cronogramas!AV36</f>
        <v>0</v>
      </c>
      <c r="AY37" s="33">
        <f>$AK$37*Cronogramas!AW36</f>
        <v>0</v>
      </c>
      <c r="AZ37" s="33">
        <f>$AK$37*Cronogramas!AX36</f>
        <v>0</v>
      </c>
      <c r="BA37" s="33">
        <f>$AK$37*Cronogramas!AY36</f>
        <v>0</v>
      </c>
      <c r="BB37" s="33">
        <f>$AK$37*Cronogramas!AZ36</f>
        <v>0</v>
      </c>
      <c r="BC37" s="33">
        <f>$AK$37*Cronogramas!BA36</f>
        <v>0</v>
      </c>
      <c r="BD37" s="33">
        <f>$AK$37*Cronogramas!BB36</f>
        <v>0</v>
      </c>
      <c r="BE37" s="33">
        <f>$AK$37*Cronogramas!BC36</f>
        <v>0</v>
      </c>
      <c r="BF37" s="33">
        <f>$AK$37*Cronogramas!BD36</f>
        <v>0</v>
      </c>
      <c r="BG37" s="33">
        <f>$AK$37*Cronogramas!BE36</f>
        <v>0</v>
      </c>
      <c r="BH37" s="33">
        <f>$AK$37*Cronogramas!BF36</f>
        <v>0</v>
      </c>
      <c r="BI37" s="33">
        <f>$AK$37*Cronogramas!BG36</f>
        <v>0</v>
      </c>
      <c r="BJ37" s="33">
        <f>$AK$37*Cronogramas!BH36</f>
        <v>0</v>
      </c>
      <c r="BK37" s="33">
        <f>$AK$37*Cronogramas!BI36</f>
        <v>0</v>
      </c>
      <c r="BL37" s="33">
        <f>$AK$37*Cronogramas!BJ36</f>
        <v>0</v>
      </c>
      <c r="BM37" s="33">
        <f>$AK$37*Cronogramas!BK36</f>
        <v>0</v>
      </c>
      <c r="BN37" s="33">
        <f>$AK$37*Cronogramas!BL36</f>
        <v>0</v>
      </c>
      <c r="BO37" s="33">
        <f>$AK$37*Cronogramas!BM36</f>
        <v>0</v>
      </c>
      <c r="BP37" s="24"/>
      <c r="BQ37" s="48">
        <v>0.05</v>
      </c>
      <c r="BR37" s="47">
        <f t="shared" ref="BR37:BR43" si="34">AK37*(1-BQ37)</f>
        <v>28546.018031301923</v>
      </c>
      <c r="BS37" s="33">
        <f ca="1">Cronogramas!BO36*$BR37</f>
        <v>0</v>
      </c>
      <c r="BT37" s="33">
        <f ca="1">Cronogramas!BP36*$BR37</f>
        <v>0</v>
      </c>
      <c r="BU37" s="33">
        <f ca="1">Cronogramas!BQ36*$BR37</f>
        <v>0</v>
      </c>
      <c r="BV37" s="33">
        <f ca="1">Cronogramas!BR36*$BR37</f>
        <v>0</v>
      </c>
      <c r="BW37" s="33">
        <f ca="1">Cronogramas!BS36*$BR37</f>
        <v>0</v>
      </c>
      <c r="BX37" s="33">
        <f ca="1">Cronogramas!BT36*$BR37</f>
        <v>0</v>
      </c>
      <c r="BY37" s="33">
        <f ca="1">Cronogramas!BU36*$BR37</f>
        <v>0</v>
      </c>
      <c r="BZ37" s="33">
        <f ca="1">Cronogramas!BV36*$BR37</f>
        <v>0</v>
      </c>
      <c r="CA37" s="33">
        <f ca="1">Cronogramas!BW36*$BR37</f>
        <v>0</v>
      </c>
      <c r="CB37" s="33">
        <f ca="1">Cronogramas!BX36*$BR37</f>
        <v>0</v>
      </c>
      <c r="CC37" s="33">
        <f ca="1">Cronogramas!BY36*$BR37</f>
        <v>28546.018031301923</v>
      </c>
      <c r="CD37" s="33">
        <f ca="1">Cronogramas!BZ36*$BR37</f>
        <v>0</v>
      </c>
      <c r="CE37" s="33">
        <f ca="1">Cronogramas!CA36*$BR37</f>
        <v>0</v>
      </c>
      <c r="CF37" s="33">
        <f ca="1">Cronogramas!CB36*$BR37</f>
        <v>0</v>
      </c>
      <c r="CG37" s="33">
        <f ca="1">Cronogramas!CC36*$BR37</f>
        <v>0</v>
      </c>
      <c r="CH37" s="33">
        <f ca="1">Cronogramas!CD36*$BR37</f>
        <v>0</v>
      </c>
      <c r="CI37" s="33">
        <f ca="1">Cronogramas!CE36*$BR37</f>
        <v>0</v>
      </c>
      <c r="CJ37" s="33">
        <f ca="1">Cronogramas!CF36*$BR37</f>
        <v>0</v>
      </c>
      <c r="CK37" s="33">
        <f ca="1">Cronogramas!CG36*$BR37</f>
        <v>0</v>
      </c>
      <c r="CL37" s="33">
        <f ca="1">Cronogramas!CH36*$BR37</f>
        <v>0</v>
      </c>
      <c r="CM37" s="33">
        <f ca="1">Cronogramas!CI36*$BR37</f>
        <v>28546.018031301923</v>
      </c>
      <c r="CN37" s="33">
        <f ca="1">Cronogramas!CJ36*$BR37</f>
        <v>0</v>
      </c>
      <c r="CO37" s="33">
        <f ca="1">Cronogramas!CK36*$BR37</f>
        <v>0</v>
      </c>
      <c r="CP37" s="33">
        <f ca="1">Cronogramas!CL36*$BR37</f>
        <v>0</v>
      </c>
      <c r="CQ37" s="33">
        <f ca="1">Cronogramas!CM36*$BR37</f>
        <v>0</v>
      </c>
      <c r="CR37" s="33">
        <f ca="1">Cronogramas!CN36*$BR37</f>
        <v>0</v>
      </c>
      <c r="CS37" s="33">
        <f ca="1">Cronogramas!CO36*$BR37</f>
        <v>0</v>
      </c>
      <c r="CT37" s="33">
        <f ca="1">Cronogramas!CP36*$BR37</f>
        <v>0</v>
      </c>
      <c r="CU37" s="33">
        <f ca="1">Cronogramas!CQ36*$BR37</f>
        <v>0</v>
      </c>
      <c r="CV37" s="33">
        <f ca="1">Cronogramas!CR36*$BR37</f>
        <v>0</v>
      </c>
      <c r="CW37" s="16"/>
      <c r="CX37" s="16"/>
      <c r="CY37" s="36">
        <v>2.5000000000000001E-2</v>
      </c>
      <c r="CZ37" s="33">
        <f t="shared" ref="CZ37:DI43" ca="1" si="35">IF((AL37+BS37)&gt;0,0,(D37*$AK37*$CY37))</f>
        <v>0</v>
      </c>
      <c r="DA37" s="33">
        <f t="shared" ca="1" si="35"/>
        <v>751.21100082373493</v>
      </c>
      <c r="DB37" s="33">
        <f t="shared" ca="1" si="35"/>
        <v>751.21100082373493</v>
      </c>
      <c r="DC37" s="33">
        <f t="shared" ca="1" si="35"/>
        <v>751.21100082373493</v>
      </c>
      <c r="DD37" s="33">
        <f t="shared" ca="1" si="35"/>
        <v>751.21100082373493</v>
      </c>
      <c r="DE37" s="33">
        <f t="shared" ca="1" si="35"/>
        <v>751.21100082373493</v>
      </c>
      <c r="DF37" s="33">
        <f t="shared" ca="1" si="35"/>
        <v>751.21100082373493</v>
      </c>
      <c r="DG37" s="33">
        <f t="shared" ca="1" si="35"/>
        <v>751.21100082373493</v>
      </c>
      <c r="DH37" s="33">
        <f t="shared" ca="1" si="35"/>
        <v>751.21100082373493</v>
      </c>
      <c r="DI37" s="33">
        <f t="shared" ca="1" si="35"/>
        <v>751.21100082373493</v>
      </c>
      <c r="DJ37" s="33">
        <f t="shared" ref="DJ37:DS43" ca="1" si="36">IF((AV37+CC37)&gt;0,0,(N37*$AK37*$CY37))</f>
        <v>0</v>
      </c>
      <c r="DK37" s="33">
        <f t="shared" ca="1" si="36"/>
        <v>751.21100082373493</v>
      </c>
      <c r="DL37" s="33">
        <f t="shared" ca="1" si="36"/>
        <v>751.21100082373493</v>
      </c>
      <c r="DM37" s="33">
        <f t="shared" ca="1" si="36"/>
        <v>751.21100082373493</v>
      </c>
      <c r="DN37" s="33">
        <f t="shared" ca="1" si="36"/>
        <v>751.21100082373493</v>
      </c>
      <c r="DO37" s="33">
        <f t="shared" ca="1" si="36"/>
        <v>751.21100082373493</v>
      </c>
      <c r="DP37" s="33">
        <f t="shared" ca="1" si="36"/>
        <v>751.21100082373493</v>
      </c>
      <c r="DQ37" s="33">
        <f t="shared" ca="1" si="36"/>
        <v>751.21100082373493</v>
      </c>
      <c r="DR37" s="33">
        <f t="shared" ca="1" si="36"/>
        <v>751.21100082373493</v>
      </c>
      <c r="DS37" s="33">
        <f t="shared" ca="1" si="36"/>
        <v>751.21100082373493</v>
      </c>
      <c r="DT37" s="33">
        <f t="shared" ref="DT37:EC43" ca="1" si="37">IF((BF37+CM37)&gt;0,0,(X37*$AK37*$CY37))</f>
        <v>0</v>
      </c>
      <c r="DU37" s="33">
        <f t="shared" ca="1" si="37"/>
        <v>751.21100082373493</v>
      </c>
      <c r="DV37" s="33">
        <f t="shared" ca="1" si="37"/>
        <v>751.21100082373493</v>
      </c>
      <c r="DW37" s="33">
        <f t="shared" ca="1" si="37"/>
        <v>751.21100082373493</v>
      </c>
      <c r="DX37" s="33">
        <f t="shared" ca="1" si="37"/>
        <v>751.21100082373493</v>
      </c>
      <c r="DY37" s="33">
        <f t="shared" ca="1" si="37"/>
        <v>751.21100082373493</v>
      </c>
      <c r="DZ37" s="33">
        <f t="shared" ca="1" si="37"/>
        <v>751.21100082373493</v>
      </c>
      <c r="EA37" s="33">
        <f t="shared" ca="1" si="37"/>
        <v>751.21100082373493</v>
      </c>
      <c r="EB37" s="33">
        <f t="shared" ca="1" si="37"/>
        <v>751.21100082373493</v>
      </c>
      <c r="EC37" s="33">
        <f t="shared" ca="1" si="37"/>
        <v>751.21100082373493</v>
      </c>
      <c r="EE37" s="17"/>
      <c r="EF37" s="17"/>
      <c r="EG37" s="17"/>
      <c r="EH37" s="17"/>
    </row>
    <row r="38" spans="1:138" ht="15" customHeight="1" x14ac:dyDescent="0.3">
      <c r="A38" s="57"/>
      <c r="B38" s="2" t="str">
        <f>Cronogramas!B37</f>
        <v>1.3.1.2</v>
      </c>
      <c r="C38" s="5" t="str">
        <f>Cronogramas!C37</f>
        <v>Sistema de Recepção do CFTV</v>
      </c>
      <c r="D38" s="4">
        <f>Cronogramas!E37</f>
        <v>1</v>
      </c>
      <c r="E38" s="4">
        <f>Cronogramas!F37</f>
        <v>1</v>
      </c>
      <c r="F38" s="4">
        <f>Cronogramas!G37</f>
        <v>1</v>
      </c>
      <c r="G38" s="4">
        <f>Cronogramas!H37</f>
        <v>1</v>
      </c>
      <c r="H38" s="4">
        <f>Cronogramas!I37</f>
        <v>1</v>
      </c>
      <c r="I38" s="4">
        <f>Cronogramas!J37</f>
        <v>1</v>
      </c>
      <c r="J38" s="4">
        <f>Cronogramas!K37</f>
        <v>1</v>
      </c>
      <c r="K38" s="4">
        <f>Cronogramas!L37</f>
        <v>1</v>
      </c>
      <c r="L38" s="4">
        <f>Cronogramas!M37</f>
        <v>1</v>
      </c>
      <c r="M38" s="4">
        <f>Cronogramas!N37</f>
        <v>1</v>
      </c>
      <c r="N38" s="4">
        <f>Cronogramas!O37</f>
        <v>1</v>
      </c>
      <c r="O38" s="4">
        <f>Cronogramas!P37</f>
        <v>1</v>
      </c>
      <c r="P38" s="4">
        <f>Cronogramas!Q37</f>
        <v>1</v>
      </c>
      <c r="Q38" s="4">
        <f>Cronogramas!R37</f>
        <v>1</v>
      </c>
      <c r="R38" s="4">
        <f>Cronogramas!S37</f>
        <v>1</v>
      </c>
      <c r="S38" s="4">
        <f>Cronogramas!T37</f>
        <v>1</v>
      </c>
      <c r="T38" s="4">
        <f>Cronogramas!U37</f>
        <v>1</v>
      </c>
      <c r="U38" s="4">
        <f>Cronogramas!V37</f>
        <v>1</v>
      </c>
      <c r="V38" s="4">
        <f>Cronogramas!W37</f>
        <v>1</v>
      </c>
      <c r="W38" s="4">
        <f>Cronogramas!X37</f>
        <v>1</v>
      </c>
      <c r="X38" s="4">
        <f>Cronogramas!Y37</f>
        <v>1</v>
      </c>
      <c r="Y38" s="4">
        <f>Cronogramas!Z37</f>
        <v>1</v>
      </c>
      <c r="Z38" s="4">
        <f>Cronogramas!AA37</f>
        <v>1</v>
      </c>
      <c r="AA38" s="4">
        <f>Cronogramas!AB37</f>
        <v>1</v>
      </c>
      <c r="AB38" s="4">
        <f>Cronogramas!AC37</f>
        <v>1</v>
      </c>
      <c r="AC38" s="4">
        <f>Cronogramas!AD37</f>
        <v>1</v>
      </c>
      <c r="AD38" s="4">
        <f>Cronogramas!AE37</f>
        <v>1</v>
      </c>
      <c r="AE38" s="4">
        <f>Cronogramas!AF37</f>
        <v>1</v>
      </c>
      <c r="AF38" s="4">
        <f>Cronogramas!AG37</f>
        <v>1</v>
      </c>
      <c r="AG38" s="4">
        <f>Cronogramas!AH37</f>
        <v>1</v>
      </c>
      <c r="AH38" s="28"/>
      <c r="AI38" s="34" t="s">
        <v>70</v>
      </c>
      <c r="AJ38" s="6">
        <v>10</v>
      </c>
      <c r="AK38" s="35">
        <v>286176.19652586896</v>
      </c>
      <c r="AL38" s="33">
        <f>$AK$38*Cronogramas!AJ37</f>
        <v>286176.19652586896</v>
      </c>
      <c r="AM38" s="33">
        <f>$AK$38*Cronogramas!AK37</f>
        <v>0</v>
      </c>
      <c r="AN38" s="33">
        <f>$AK$38*Cronogramas!AL37</f>
        <v>0</v>
      </c>
      <c r="AO38" s="33">
        <f>$AK$38*Cronogramas!AM37</f>
        <v>0</v>
      </c>
      <c r="AP38" s="33">
        <f>$AK$38*Cronogramas!AN37</f>
        <v>0</v>
      </c>
      <c r="AQ38" s="33">
        <f>$AK$38*Cronogramas!AO37</f>
        <v>0</v>
      </c>
      <c r="AR38" s="33">
        <f>$AK$38*Cronogramas!AP37</f>
        <v>0</v>
      </c>
      <c r="AS38" s="33">
        <f>$AK$38*Cronogramas!AQ37</f>
        <v>0</v>
      </c>
      <c r="AT38" s="33">
        <f>$AK$38*Cronogramas!AR37</f>
        <v>0</v>
      </c>
      <c r="AU38" s="33">
        <f>$AK$38*Cronogramas!AS37</f>
        <v>0</v>
      </c>
      <c r="AV38" s="33">
        <f>$AK$38*Cronogramas!AT37</f>
        <v>0</v>
      </c>
      <c r="AW38" s="33">
        <f>$AK$38*Cronogramas!AU37</f>
        <v>0</v>
      </c>
      <c r="AX38" s="33">
        <f>$AK$38*Cronogramas!AV37</f>
        <v>0</v>
      </c>
      <c r="AY38" s="33">
        <f>$AK$38*Cronogramas!AW37</f>
        <v>0</v>
      </c>
      <c r="AZ38" s="33">
        <f>$AK$38*Cronogramas!AX37</f>
        <v>0</v>
      </c>
      <c r="BA38" s="33">
        <f>$AK$38*Cronogramas!AY37</f>
        <v>0</v>
      </c>
      <c r="BB38" s="33">
        <f>$AK$38*Cronogramas!AZ37</f>
        <v>0</v>
      </c>
      <c r="BC38" s="33">
        <f>$AK$38*Cronogramas!BA37</f>
        <v>0</v>
      </c>
      <c r="BD38" s="33">
        <f>$AK$38*Cronogramas!BB37</f>
        <v>0</v>
      </c>
      <c r="BE38" s="33">
        <f>$AK$38*Cronogramas!BC37</f>
        <v>0</v>
      </c>
      <c r="BF38" s="33">
        <f>$AK$38*Cronogramas!BD37</f>
        <v>0</v>
      </c>
      <c r="BG38" s="33">
        <f>$AK$38*Cronogramas!BE37</f>
        <v>0</v>
      </c>
      <c r="BH38" s="33">
        <f>$AK$38*Cronogramas!BF37</f>
        <v>0</v>
      </c>
      <c r="BI38" s="33">
        <f>$AK$38*Cronogramas!BG37</f>
        <v>0</v>
      </c>
      <c r="BJ38" s="33">
        <f>$AK$38*Cronogramas!BH37</f>
        <v>0</v>
      </c>
      <c r="BK38" s="33">
        <f>$AK$38*Cronogramas!BI37</f>
        <v>0</v>
      </c>
      <c r="BL38" s="33">
        <f>$AK$38*Cronogramas!BJ37</f>
        <v>0</v>
      </c>
      <c r="BM38" s="33">
        <f>$AK$38*Cronogramas!BK37</f>
        <v>0</v>
      </c>
      <c r="BN38" s="33">
        <f>$AK$38*Cronogramas!BL37</f>
        <v>0</v>
      </c>
      <c r="BO38" s="33">
        <f>$AK$38*Cronogramas!BM37</f>
        <v>0</v>
      </c>
      <c r="BP38" s="24"/>
      <c r="BQ38" s="48">
        <v>0.05</v>
      </c>
      <c r="BR38" s="47">
        <f t="shared" si="34"/>
        <v>271867.38669957552</v>
      </c>
      <c r="BS38" s="33">
        <f ca="1">Cronogramas!BO37*$BR38</f>
        <v>0</v>
      </c>
      <c r="BT38" s="33">
        <f ca="1">Cronogramas!BP37*$BR38</f>
        <v>0</v>
      </c>
      <c r="BU38" s="33">
        <f ca="1">Cronogramas!BQ37*$BR38</f>
        <v>0</v>
      </c>
      <c r="BV38" s="33">
        <f ca="1">Cronogramas!BR37*$BR38</f>
        <v>0</v>
      </c>
      <c r="BW38" s="33">
        <f ca="1">Cronogramas!BS37*$BR38</f>
        <v>0</v>
      </c>
      <c r="BX38" s="33">
        <f ca="1">Cronogramas!BT37*$BR38</f>
        <v>0</v>
      </c>
      <c r="BY38" s="33">
        <f ca="1">Cronogramas!BU37*$BR38</f>
        <v>0</v>
      </c>
      <c r="BZ38" s="33">
        <f ca="1">Cronogramas!BV37*$BR38</f>
        <v>0</v>
      </c>
      <c r="CA38" s="33">
        <f ca="1">Cronogramas!BW37*$BR38</f>
        <v>0</v>
      </c>
      <c r="CB38" s="33">
        <f ca="1">Cronogramas!BX37*$BR38</f>
        <v>0</v>
      </c>
      <c r="CC38" s="33">
        <f ca="1">Cronogramas!BY37*$BR38</f>
        <v>271867.38669957552</v>
      </c>
      <c r="CD38" s="33">
        <f ca="1">Cronogramas!BZ37*$BR38</f>
        <v>0</v>
      </c>
      <c r="CE38" s="33">
        <f ca="1">Cronogramas!CA37*$BR38</f>
        <v>0</v>
      </c>
      <c r="CF38" s="33">
        <f ca="1">Cronogramas!CB37*$BR38</f>
        <v>0</v>
      </c>
      <c r="CG38" s="33">
        <f ca="1">Cronogramas!CC37*$BR38</f>
        <v>0</v>
      </c>
      <c r="CH38" s="33">
        <f ca="1">Cronogramas!CD37*$BR38</f>
        <v>0</v>
      </c>
      <c r="CI38" s="33">
        <f ca="1">Cronogramas!CE37*$BR38</f>
        <v>0</v>
      </c>
      <c r="CJ38" s="33">
        <f ca="1">Cronogramas!CF37*$BR38</f>
        <v>0</v>
      </c>
      <c r="CK38" s="33">
        <f ca="1">Cronogramas!CG37*$BR38</f>
        <v>0</v>
      </c>
      <c r="CL38" s="33">
        <f ca="1">Cronogramas!CH37*$BR38</f>
        <v>0</v>
      </c>
      <c r="CM38" s="33">
        <f ca="1">Cronogramas!CI37*$BR38</f>
        <v>271867.38669957552</v>
      </c>
      <c r="CN38" s="33">
        <f ca="1">Cronogramas!CJ37*$BR38</f>
        <v>0</v>
      </c>
      <c r="CO38" s="33">
        <f ca="1">Cronogramas!CK37*$BR38</f>
        <v>0</v>
      </c>
      <c r="CP38" s="33">
        <f ca="1">Cronogramas!CL37*$BR38</f>
        <v>0</v>
      </c>
      <c r="CQ38" s="33">
        <f ca="1">Cronogramas!CM37*$BR38</f>
        <v>0</v>
      </c>
      <c r="CR38" s="33">
        <f ca="1">Cronogramas!CN37*$BR38</f>
        <v>0</v>
      </c>
      <c r="CS38" s="33">
        <f ca="1">Cronogramas!CO37*$BR38</f>
        <v>0</v>
      </c>
      <c r="CT38" s="33">
        <f ca="1">Cronogramas!CP37*$BR38</f>
        <v>0</v>
      </c>
      <c r="CU38" s="33">
        <f ca="1">Cronogramas!CQ37*$BR38</f>
        <v>0</v>
      </c>
      <c r="CV38" s="33">
        <f ca="1">Cronogramas!CR37*$BR38</f>
        <v>0</v>
      </c>
      <c r="CW38" s="16"/>
      <c r="CX38" s="16"/>
      <c r="CY38" s="36">
        <v>2.5000000000000001E-2</v>
      </c>
      <c r="CZ38" s="33">
        <f t="shared" ca="1" si="35"/>
        <v>0</v>
      </c>
      <c r="DA38" s="33">
        <f t="shared" ca="1" si="35"/>
        <v>7154.4049131467245</v>
      </c>
      <c r="DB38" s="33">
        <f t="shared" ca="1" si="35"/>
        <v>7154.4049131467245</v>
      </c>
      <c r="DC38" s="33">
        <f t="shared" ca="1" si="35"/>
        <v>7154.4049131467245</v>
      </c>
      <c r="DD38" s="33">
        <f t="shared" ca="1" si="35"/>
        <v>7154.4049131467245</v>
      </c>
      <c r="DE38" s="33">
        <f t="shared" ca="1" si="35"/>
        <v>7154.4049131467245</v>
      </c>
      <c r="DF38" s="33">
        <f t="shared" ca="1" si="35"/>
        <v>7154.4049131467245</v>
      </c>
      <c r="DG38" s="33">
        <f t="shared" ca="1" si="35"/>
        <v>7154.4049131467245</v>
      </c>
      <c r="DH38" s="33">
        <f t="shared" ca="1" si="35"/>
        <v>7154.4049131467245</v>
      </c>
      <c r="DI38" s="33">
        <f t="shared" ca="1" si="35"/>
        <v>7154.4049131467245</v>
      </c>
      <c r="DJ38" s="33">
        <f t="shared" ca="1" si="36"/>
        <v>0</v>
      </c>
      <c r="DK38" s="33">
        <f t="shared" ca="1" si="36"/>
        <v>7154.4049131467245</v>
      </c>
      <c r="DL38" s="33">
        <f t="shared" ca="1" si="36"/>
        <v>7154.4049131467245</v>
      </c>
      <c r="DM38" s="33">
        <f t="shared" ca="1" si="36"/>
        <v>7154.4049131467245</v>
      </c>
      <c r="DN38" s="33">
        <f t="shared" ca="1" si="36"/>
        <v>7154.4049131467245</v>
      </c>
      <c r="DO38" s="33">
        <f t="shared" ca="1" si="36"/>
        <v>7154.4049131467245</v>
      </c>
      <c r="DP38" s="33">
        <f t="shared" ca="1" si="36"/>
        <v>7154.4049131467245</v>
      </c>
      <c r="DQ38" s="33">
        <f t="shared" ca="1" si="36"/>
        <v>7154.4049131467245</v>
      </c>
      <c r="DR38" s="33">
        <f t="shared" ca="1" si="36"/>
        <v>7154.4049131467245</v>
      </c>
      <c r="DS38" s="33">
        <f t="shared" ca="1" si="36"/>
        <v>7154.4049131467245</v>
      </c>
      <c r="DT38" s="33">
        <f t="shared" ca="1" si="37"/>
        <v>0</v>
      </c>
      <c r="DU38" s="33">
        <f t="shared" ca="1" si="37"/>
        <v>7154.4049131467245</v>
      </c>
      <c r="DV38" s="33">
        <f t="shared" ca="1" si="37"/>
        <v>7154.4049131467245</v>
      </c>
      <c r="DW38" s="33">
        <f t="shared" ca="1" si="37"/>
        <v>7154.4049131467245</v>
      </c>
      <c r="DX38" s="33">
        <f t="shared" ca="1" si="37"/>
        <v>7154.4049131467245</v>
      </c>
      <c r="DY38" s="33">
        <f t="shared" ca="1" si="37"/>
        <v>7154.4049131467245</v>
      </c>
      <c r="DZ38" s="33">
        <f t="shared" ca="1" si="37"/>
        <v>7154.4049131467245</v>
      </c>
      <c r="EA38" s="33">
        <f t="shared" ca="1" si="37"/>
        <v>7154.4049131467245</v>
      </c>
      <c r="EB38" s="33">
        <f t="shared" ca="1" si="37"/>
        <v>7154.4049131467245</v>
      </c>
      <c r="EC38" s="33">
        <f t="shared" ca="1" si="37"/>
        <v>7154.4049131467245</v>
      </c>
      <c r="EE38" s="17"/>
      <c r="EF38" s="17"/>
      <c r="EG38" s="17"/>
      <c r="EH38" s="17"/>
    </row>
    <row r="39" spans="1:138" ht="15" customHeight="1" x14ac:dyDescent="0.3">
      <c r="A39" s="57"/>
      <c r="B39" s="2" t="str">
        <f>Cronogramas!B38</f>
        <v>1.3.1.3</v>
      </c>
      <c r="C39" s="3" t="str">
        <f>Cronogramas!C38</f>
        <v>Servidor de Gerenciamento</v>
      </c>
      <c r="D39" s="4">
        <f>Cronogramas!E38</f>
        <v>1</v>
      </c>
      <c r="E39" s="4">
        <f>Cronogramas!F38</f>
        <v>1</v>
      </c>
      <c r="F39" s="4">
        <f>Cronogramas!G38</f>
        <v>1</v>
      </c>
      <c r="G39" s="4">
        <f>Cronogramas!H38</f>
        <v>1</v>
      </c>
      <c r="H39" s="4">
        <f>Cronogramas!I38</f>
        <v>1</v>
      </c>
      <c r="I39" s="4">
        <f>Cronogramas!J38</f>
        <v>1</v>
      </c>
      <c r="J39" s="4">
        <f>Cronogramas!K38</f>
        <v>1</v>
      </c>
      <c r="K39" s="4">
        <f>Cronogramas!L38</f>
        <v>1</v>
      </c>
      <c r="L39" s="4">
        <f>Cronogramas!M38</f>
        <v>1</v>
      </c>
      <c r="M39" s="4">
        <f>Cronogramas!N38</f>
        <v>1</v>
      </c>
      <c r="N39" s="4">
        <f>Cronogramas!O38</f>
        <v>1</v>
      </c>
      <c r="O39" s="4">
        <f>Cronogramas!P38</f>
        <v>1</v>
      </c>
      <c r="P39" s="4">
        <f>Cronogramas!Q38</f>
        <v>1</v>
      </c>
      <c r="Q39" s="4">
        <f>Cronogramas!R38</f>
        <v>1</v>
      </c>
      <c r="R39" s="4">
        <f>Cronogramas!S38</f>
        <v>1</v>
      </c>
      <c r="S39" s="4">
        <f>Cronogramas!T38</f>
        <v>1</v>
      </c>
      <c r="T39" s="4">
        <f>Cronogramas!U38</f>
        <v>1</v>
      </c>
      <c r="U39" s="4">
        <f>Cronogramas!V38</f>
        <v>1</v>
      </c>
      <c r="V39" s="4">
        <f>Cronogramas!W38</f>
        <v>1</v>
      </c>
      <c r="W39" s="4">
        <f>Cronogramas!X38</f>
        <v>1</v>
      </c>
      <c r="X39" s="4">
        <f>Cronogramas!Y38</f>
        <v>1</v>
      </c>
      <c r="Y39" s="4">
        <f>Cronogramas!Z38</f>
        <v>1</v>
      </c>
      <c r="Z39" s="4">
        <f>Cronogramas!AA38</f>
        <v>1</v>
      </c>
      <c r="AA39" s="4">
        <f>Cronogramas!AB38</f>
        <v>1</v>
      </c>
      <c r="AB39" s="4">
        <f>Cronogramas!AC38</f>
        <v>1</v>
      </c>
      <c r="AC39" s="4">
        <f>Cronogramas!AD38</f>
        <v>1</v>
      </c>
      <c r="AD39" s="4">
        <f>Cronogramas!AE38</f>
        <v>1</v>
      </c>
      <c r="AE39" s="4">
        <f>Cronogramas!AF38</f>
        <v>1</v>
      </c>
      <c r="AF39" s="4">
        <f>Cronogramas!AG38</f>
        <v>1</v>
      </c>
      <c r="AG39" s="4">
        <f>Cronogramas!AH38</f>
        <v>1</v>
      </c>
      <c r="AH39" s="28"/>
      <c r="AI39" s="34" t="s">
        <v>70</v>
      </c>
      <c r="AJ39" s="6">
        <v>10</v>
      </c>
      <c r="AK39" s="35">
        <v>41066.130979282498</v>
      </c>
      <c r="AL39" s="33">
        <f>$AK$39*Cronogramas!AJ38</f>
        <v>41066.130979282498</v>
      </c>
      <c r="AM39" s="33">
        <f>$AK$39*Cronogramas!AK38</f>
        <v>0</v>
      </c>
      <c r="AN39" s="33">
        <f>$AK$39*Cronogramas!AL38</f>
        <v>0</v>
      </c>
      <c r="AO39" s="33">
        <f>$AK$39*Cronogramas!AM38</f>
        <v>0</v>
      </c>
      <c r="AP39" s="33">
        <f>$AK$39*Cronogramas!AN38</f>
        <v>0</v>
      </c>
      <c r="AQ39" s="33">
        <f>$AK$39*Cronogramas!AO38</f>
        <v>0</v>
      </c>
      <c r="AR39" s="33">
        <f>$AK$39*Cronogramas!AP38</f>
        <v>0</v>
      </c>
      <c r="AS39" s="33">
        <f>$AK$39*Cronogramas!AQ38</f>
        <v>0</v>
      </c>
      <c r="AT39" s="33">
        <f>$AK$39*Cronogramas!AR38</f>
        <v>0</v>
      </c>
      <c r="AU39" s="33">
        <f>$AK$39*Cronogramas!AS38</f>
        <v>0</v>
      </c>
      <c r="AV39" s="33">
        <f>$AK$39*Cronogramas!AT38</f>
        <v>0</v>
      </c>
      <c r="AW39" s="33">
        <f>$AK$39*Cronogramas!AU38</f>
        <v>0</v>
      </c>
      <c r="AX39" s="33">
        <f>$AK$39*Cronogramas!AV38</f>
        <v>0</v>
      </c>
      <c r="AY39" s="33">
        <f>$AK$39*Cronogramas!AW38</f>
        <v>0</v>
      </c>
      <c r="AZ39" s="33">
        <f>$AK$39*Cronogramas!AX38</f>
        <v>0</v>
      </c>
      <c r="BA39" s="33">
        <f>$AK$39*Cronogramas!AY38</f>
        <v>0</v>
      </c>
      <c r="BB39" s="33">
        <f>$AK$39*Cronogramas!AZ38</f>
        <v>0</v>
      </c>
      <c r="BC39" s="33">
        <f>$AK$39*Cronogramas!BA38</f>
        <v>0</v>
      </c>
      <c r="BD39" s="33">
        <f>$AK$39*Cronogramas!BB38</f>
        <v>0</v>
      </c>
      <c r="BE39" s="33">
        <f>$AK$39*Cronogramas!BC38</f>
        <v>0</v>
      </c>
      <c r="BF39" s="33">
        <f>$AK$39*Cronogramas!BD38</f>
        <v>0</v>
      </c>
      <c r="BG39" s="33">
        <f>$AK$39*Cronogramas!BE38</f>
        <v>0</v>
      </c>
      <c r="BH39" s="33">
        <f>$AK$39*Cronogramas!BF38</f>
        <v>0</v>
      </c>
      <c r="BI39" s="33">
        <f>$AK$39*Cronogramas!BG38</f>
        <v>0</v>
      </c>
      <c r="BJ39" s="33">
        <f>$AK$39*Cronogramas!BH38</f>
        <v>0</v>
      </c>
      <c r="BK39" s="33">
        <f>$AK$39*Cronogramas!BI38</f>
        <v>0</v>
      </c>
      <c r="BL39" s="33">
        <f>$AK$39*Cronogramas!BJ38</f>
        <v>0</v>
      </c>
      <c r="BM39" s="33">
        <f>$AK$39*Cronogramas!BK38</f>
        <v>0</v>
      </c>
      <c r="BN39" s="33">
        <f>$AK$39*Cronogramas!BL38</f>
        <v>0</v>
      </c>
      <c r="BO39" s="33">
        <f>$AK$39*Cronogramas!BM38</f>
        <v>0</v>
      </c>
      <c r="BP39" s="24"/>
      <c r="BQ39" s="48">
        <v>0.05</v>
      </c>
      <c r="BR39" s="47">
        <f t="shared" si="34"/>
        <v>39012.824430318367</v>
      </c>
      <c r="BS39" s="33">
        <f ca="1">Cronogramas!BO38*$BR39</f>
        <v>0</v>
      </c>
      <c r="BT39" s="33">
        <f ca="1">Cronogramas!BP38*$BR39</f>
        <v>0</v>
      </c>
      <c r="BU39" s="33">
        <f ca="1">Cronogramas!BQ38*$BR39</f>
        <v>0</v>
      </c>
      <c r="BV39" s="33">
        <f ca="1">Cronogramas!BR38*$BR39</f>
        <v>0</v>
      </c>
      <c r="BW39" s="33">
        <f ca="1">Cronogramas!BS38*$BR39</f>
        <v>0</v>
      </c>
      <c r="BX39" s="33">
        <f ca="1">Cronogramas!BT38*$BR39</f>
        <v>0</v>
      </c>
      <c r="BY39" s="33">
        <f ca="1">Cronogramas!BU38*$BR39</f>
        <v>0</v>
      </c>
      <c r="BZ39" s="33">
        <f ca="1">Cronogramas!BV38*$BR39</f>
        <v>0</v>
      </c>
      <c r="CA39" s="33">
        <f ca="1">Cronogramas!BW38*$BR39</f>
        <v>0</v>
      </c>
      <c r="CB39" s="33">
        <f ca="1">Cronogramas!BX38*$BR39</f>
        <v>0</v>
      </c>
      <c r="CC39" s="33">
        <f ca="1">Cronogramas!BY38*$BR39</f>
        <v>39012.824430318367</v>
      </c>
      <c r="CD39" s="33">
        <f ca="1">Cronogramas!BZ38*$BR39</f>
        <v>0</v>
      </c>
      <c r="CE39" s="33">
        <f ca="1">Cronogramas!CA38*$BR39</f>
        <v>0</v>
      </c>
      <c r="CF39" s="33">
        <f ca="1">Cronogramas!CB38*$BR39</f>
        <v>0</v>
      </c>
      <c r="CG39" s="33">
        <f ca="1">Cronogramas!CC38*$BR39</f>
        <v>0</v>
      </c>
      <c r="CH39" s="33">
        <f ca="1">Cronogramas!CD38*$BR39</f>
        <v>0</v>
      </c>
      <c r="CI39" s="33">
        <f ca="1">Cronogramas!CE38*$BR39</f>
        <v>0</v>
      </c>
      <c r="CJ39" s="33">
        <f ca="1">Cronogramas!CF38*$BR39</f>
        <v>0</v>
      </c>
      <c r="CK39" s="33">
        <f ca="1">Cronogramas!CG38*$BR39</f>
        <v>0</v>
      </c>
      <c r="CL39" s="33">
        <f ca="1">Cronogramas!CH38*$BR39</f>
        <v>0</v>
      </c>
      <c r="CM39" s="33">
        <f ca="1">Cronogramas!CI38*$BR39</f>
        <v>39012.824430318367</v>
      </c>
      <c r="CN39" s="33">
        <f ca="1">Cronogramas!CJ38*$BR39</f>
        <v>0</v>
      </c>
      <c r="CO39" s="33">
        <f ca="1">Cronogramas!CK38*$BR39</f>
        <v>0</v>
      </c>
      <c r="CP39" s="33">
        <f ca="1">Cronogramas!CL38*$BR39</f>
        <v>0</v>
      </c>
      <c r="CQ39" s="33">
        <f ca="1">Cronogramas!CM38*$BR39</f>
        <v>0</v>
      </c>
      <c r="CR39" s="33">
        <f ca="1">Cronogramas!CN38*$BR39</f>
        <v>0</v>
      </c>
      <c r="CS39" s="33">
        <f ca="1">Cronogramas!CO38*$BR39</f>
        <v>0</v>
      </c>
      <c r="CT39" s="33">
        <f ca="1">Cronogramas!CP38*$BR39</f>
        <v>0</v>
      </c>
      <c r="CU39" s="33">
        <f ca="1">Cronogramas!CQ38*$BR39</f>
        <v>0</v>
      </c>
      <c r="CV39" s="33">
        <f ca="1">Cronogramas!CR38*$BR39</f>
        <v>0</v>
      </c>
      <c r="CW39" s="16"/>
      <c r="CX39" s="16"/>
      <c r="CY39" s="36">
        <v>2.5000000000000001E-2</v>
      </c>
      <c r="CZ39" s="33">
        <f t="shared" ca="1" si="35"/>
        <v>0</v>
      </c>
      <c r="DA39" s="33">
        <f t="shared" ca="1" si="35"/>
        <v>1026.6532744820624</v>
      </c>
      <c r="DB39" s="33">
        <f t="shared" ca="1" si="35"/>
        <v>1026.6532744820624</v>
      </c>
      <c r="DC39" s="33">
        <f t="shared" ca="1" si="35"/>
        <v>1026.6532744820624</v>
      </c>
      <c r="DD39" s="33">
        <f t="shared" ca="1" si="35"/>
        <v>1026.6532744820624</v>
      </c>
      <c r="DE39" s="33">
        <f t="shared" ca="1" si="35"/>
        <v>1026.6532744820624</v>
      </c>
      <c r="DF39" s="33">
        <f t="shared" ca="1" si="35"/>
        <v>1026.6532744820624</v>
      </c>
      <c r="DG39" s="33">
        <f t="shared" ca="1" si="35"/>
        <v>1026.6532744820624</v>
      </c>
      <c r="DH39" s="33">
        <f t="shared" ca="1" si="35"/>
        <v>1026.6532744820624</v>
      </c>
      <c r="DI39" s="33">
        <f t="shared" ca="1" si="35"/>
        <v>1026.6532744820624</v>
      </c>
      <c r="DJ39" s="33">
        <f t="shared" ca="1" si="36"/>
        <v>0</v>
      </c>
      <c r="DK39" s="33">
        <f t="shared" ca="1" si="36"/>
        <v>1026.6532744820624</v>
      </c>
      <c r="DL39" s="33">
        <f t="shared" ca="1" si="36"/>
        <v>1026.6532744820624</v>
      </c>
      <c r="DM39" s="33">
        <f t="shared" ca="1" si="36"/>
        <v>1026.6532744820624</v>
      </c>
      <c r="DN39" s="33">
        <f t="shared" ca="1" si="36"/>
        <v>1026.6532744820624</v>
      </c>
      <c r="DO39" s="33">
        <f t="shared" ca="1" si="36"/>
        <v>1026.6532744820624</v>
      </c>
      <c r="DP39" s="33">
        <f t="shared" ca="1" si="36"/>
        <v>1026.6532744820624</v>
      </c>
      <c r="DQ39" s="33">
        <f t="shared" ca="1" si="36"/>
        <v>1026.6532744820624</v>
      </c>
      <c r="DR39" s="33">
        <f t="shared" ca="1" si="36"/>
        <v>1026.6532744820624</v>
      </c>
      <c r="DS39" s="33">
        <f t="shared" ca="1" si="36"/>
        <v>1026.6532744820624</v>
      </c>
      <c r="DT39" s="33">
        <f t="shared" ca="1" si="37"/>
        <v>0</v>
      </c>
      <c r="DU39" s="33">
        <f t="shared" ca="1" si="37"/>
        <v>1026.6532744820624</v>
      </c>
      <c r="DV39" s="33">
        <f t="shared" ca="1" si="37"/>
        <v>1026.6532744820624</v>
      </c>
      <c r="DW39" s="33">
        <f t="shared" ca="1" si="37"/>
        <v>1026.6532744820624</v>
      </c>
      <c r="DX39" s="33">
        <f t="shared" ca="1" si="37"/>
        <v>1026.6532744820624</v>
      </c>
      <c r="DY39" s="33">
        <f t="shared" ca="1" si="37"/>
        <v>1026.6532744820624</v>
      </c>
      <c r="DZ39" s="33">
        <f t="shared" ca="1" si="37"/>
        <v>1026.6532744820624</v>
      </c>
      <c r="EA39" s="33">
        <f t="shared" ca="1" si="37"/>
        <v>1026.6532744820624</v>
      </c>
      <c r="EB39" s="33">
        <f t="shared" ca="1" si="37"/>
        <v>1026.6532744820624</v>
      </c>
      <c r="EC39" s="33">
        <f t="shared" ca="1" si="37"/>
        <v>1026.6532744820624</v>
      </c>
      <c r="EE39" s="17"/>
      <c r="EF39" s="17"/>
      <c r="EG39" s="17"/>
      <c r="EH39" s="17"/>
    </row>
    <row r="40" spans="1:138" ht="15" customHeight="1" x14ac:dyDescent="0.3">
      <c r="A40" s="57"/>
      <c r="B40" s="2" t="str">
        <f>Cronogramas!B39</f>
        <v>1.3.1.4</v>
      </c>
      <c r="C40" s="3" t="str">
        <f>Cronogramas!C39</f>
        <v>Servidor de Backup</v>
      </c>
      <c r="D40" s="4">
        <f>Cronogramas!E39</f>
        <v>1</v>
      </c>
      <c r="E40" s="4">
        <f>Cronogramas!F39</f>
        <v>1</v>
      </c>
      <c r="F40" s="4">
        <f>Cronogramas!G39</f>
        <v>1</v>
      </c>
      <c r="G40" s="4">
        <f>Cronogramas!H39</f>
        <v>1</v>
      </c>
      <c r="H40" s="4">
        <f>Cronogramas!I39</f>
        <v>1</v>
      </c>
      <c r="I40" s="4">
        <f>Cronogramas!J39</f>
        <v>1</v>
      </c>
      <c r="J40" s="4">
        <f>Cronogramas!K39</f>
        <v>1</v>
      </c>
      <c r="K40" s="4">
        <f>Cronogramas!L39</f>
        <v>1</v>
      </c>
      <c r="L40" s="4">
        <f>Cronogramas!M39</f>
        <v>1</v>
      </c>
      <c r="M40" s="4">
        <f>Cronogramas!N39</f>
        <v>1</v>
      </c>
      <c r="N40" s="4">
        <f>Cronogramas!O39</f>
        <v>1</v>
      </c>
      <c r="O40" s="4">
        <f>Cronogramas!P39</f>
        <v>1</v>
      </c>
      <c r="P40" s="4">
        <f>Cronogramas!Q39</f>
        <v>1</v>
      </c>
      <c r="Q40" s="4">
        <f>Cronogramas!R39</f>
        <v>1</v>
      </c>
      <c r="R40" s="4">
        <f>Cronogramas!S39</f>
        <v>1</v>
      </c>
      <c r="S40" s="4">
        <f>Cronogramas!T39</f>
        <v>1</v>
      </c>
      <c r="T40" s="4">
        <f>Cronogramas!U39</f>
        <v>1</v>
      </c>
      <c r="U40" s="4">
        <f>Cronogramas!V39</f>
        <v>1</v>
      </c>
      <c r="V40" s="4">
        <f>Cronogramas!W39</f>
        <v>1</v>
      </c>
      <c r="W40" s="4">
        <f>Cronogramas!X39</f>
        <v>1</v>
      </c>
      <c r="X40" s="4">
        <f>Cronogramas!Y39</f>
        <v>1</v>
      </c>
      <c r="Y40" s="4">
        <f>Cronogramas!Z39</f>
        <v>1</v>
      </c>
      <c r="Z40" s="4">
        <f>Cronogramas!AA39</f>
        <v>1</v>
      </c>
      <c r="AA40" s="4">
        <f>Cronogramas!AB39</f>
        <v>1</v>
      </c>
      <c r="AB40" s="4">
        <f>Cronogramas!AC39</f>
        <v>1</v>
      </c>
      <c r="AC40" s="4">
        <f>Cronogramas!AD39</f>
        <v>1</v>
      </c>
      <c r="AD40" s="4">
        <f>Cronogramas!AE39</f>
        <v>1</v>
      </c>
      <c r="AE40" s="4">
        <f>Cronogramas!AF39</f>
        <v>1</v>
      </c>
      <c r="AF40" s="4">
        <f>Cronogramas!AG39</f>
        <v>1</v>
      </c>
      <c r="AG40" s="4">
        <f>Cronogramas!AH39</f>
        <v>1</v>
      </c>
      <c r="AH40" s="28"/>
      <c r="AI40" s="34" t="s">
        <v>70</v>
      </c>
      <c r="AJ40" s="6">
        <v>10</v>
      </c>
      <c r="AK40" s="35">
        <v>93865.442238359989</v>
      </c>
      <c r="AL40" s="33">
        <f>$AK$40*Cronogramas!AJ39</f>
        <v>93865.442238359989</v>
      </c>
      <c r="AM40" s="33">
        <f>$AK$40*Cronogramas!AK39</f>
        <v>0</v>
      </c>
      <c r="AN40" s="33">
        <f>$AK$40*Cronogramas!AL39</f>
        <v>0</v>
      </c>
      <c r="AO40" s="33">
        <f>$AK$40*Cronogramas!AM39</f>
        <v>0</v>
      </c>
      <c r="AP40" s="33">
        <f>$AK$40*Cronogramas!AN39</f>
        <v>0</v>
      </c>
      <c r="AQ40" s="33">
        <f>$AK$40*Cronogramas!AO39</f>
        <v>0</v>
      </c>
      <c r="AR40" s="33">
        <f>$AK$40*Cronogramas!AP39</f>
        <v>0</v>
      </c>
      <c r="AS40" s="33">
        <f>$AK$40*Cronogramas!AQ39</f>
        <v>0</v>
      </c>
      <c r="AT40" s="33">
        <f>$AK$40*Cronogramas!AR39</f>
        <v>0</v>
      </c>
      <c r="AU40" s="33">
        <f>$AK$40*Cronogramas!AS39</f>
        <v>0</v>
      </c>
      <c r="AV40" s="33">
        <f>$AK$40*Cronogramas!AT39</f>
        <v>0</v>
      </c>
      <c r="AW40" s="33">
        <f>$AK$40*Cronogramas!AU39</f>
        <v>0</v>
      </c>
      <c r="AX40" s="33">
        <f>$AK$40*Cronogramas!AV39</f>
        <v>0</v>
      </c>
      <c r="AY40" s="33">
        <f>$AK$40*Cronogramas!AW39</f>
        <v>0</v>
      </c>
      <c r="AZ40" s="33">
        <f>$AK$40*Cronogramas!AX39</f>
        <v>0</v>
      </c>
      <c r="BA40" s="33">
        <f>$AK$40*Cronogramas!AY39</f>
        <v>0</v>
      </c>
      <c r="BB40" s="33">
        <f>$AK$40*Cronogramas!AZ39</f>
        <v>0</v>
      </c>
      <c r="BC40" s="33">
        <f>$AK$40*Cronogramas!BA39</f>
        <v>0</v>
      </c>
      <c r="BD40" s="33">
        <f>$AK$40*Cronogramas!BB39</f>
        <v>0</v>
      </c>
      <c r="BE40" s="33">
        <f>$AK$40*Cronogramas!BC39</f>
        <v>0</v>
      </c>
      <c r="BF40" s="33">
        <f>$AK$40*Cronogramas!BD39</f>
        <v>0</v>
      </c>
      <c r="BG40" s="33">
        <f>$AK$40*Cronogramas!BE39</f>
        <v>0</v>
      </c>
      <c r="BH40" s="33">
        <f>$AK$40*Cronogramas!BF39</f>
        <v>0</v>
      </c>
      <c r="BI40" s="33">
        <f>$AK$40*Cronogramas!BG39</f>
        <v>0</v>
      </c>
      <c r="BJ40" s="33">
        <f>$AK$40*Cronogramas!BH39</f>
        <v>0</v>
      </c>
      <c r="BK40" s="33">
        <f>$AK$40*Cronogramas!BI39</f>
        <v>0</v>
      </c>
      <c r="BL40" s="33">
        <f>$AK$40*Cronogramas!BJ39</f>
        <v>0</v>
      </c>
      <c r="BM40" s="33">
        <f>$AK$40*Cronogramas!BK39</f>
        <v>0</v>
      </c>
      <c r="BN40" s="33">
        <f>$AK$40*Cronogramas!BL39</f>
        <v>0</v>
      </c>
      <c r="BO40" s="33">
        <f>$AK$40*Cronogramas!BM39</f>
        <v>0</v>
      </c>
      <c r="BP40" s="24"/>
      <c r="BQ40" s="48">
        <v>0.05</v>
      </c>
      <c r="BR40" s="47">
        <f t="shared" si="34"/>
        <v>89172.170126441983</v>
      </c>
      <c r="BS40" s="33">
        <f ca="1">Cronogramas!BO39*$BR40</f>
        <v>0</v>
      </c>
      <c r="BT40" s="33">
        <f ca="1">Cronogramas!BP39*$BR40</f>
        <v>0</v>
      </c>
      <c r="BU40" s="33">
        <f ca="1">Cronogramas!BQ39*$BR40</f>
        <v>0</v>
      </c>
      <c r="BV40" s="33">
        <f ca="1">Cronogramas!BR39*$BR40</f>
        <v>0</v>
      </c>
      <c r="BW40" s="33">
        <f ca="1">Cronogramas!BS39*$BR40</f>
        <v>0</v>
      </c>
      <c r="BX40" s="33">
        <f ca="1">Cronogramas!BT39*$BR40</f>
        <v>0</v>
      </c>
      <c r="BY40" s="33">
        <f ca="1">Cronogramas!BU39*$BR40</f>
        <v>0</v>
      </c>
      <c r="BZ40" s="33">
        <f ca="1">Cronogramas!BV39*$BR40</f>
        <v>0</v>
      </c>
      <c r="CA40" s="33">
        <f ca="1">Cronogramas!BW39*$BR40</f>
        <v>0</v>
      </c>
      <c r="CB40" s="33">
        <f ca="1">Cronogramas!BX39*$BR40</f>
        <v>0</v>
      </c>
      <c r="CC40" s="33">
        <f ca="1">Cronogramas!BY39*$BR40</f>
        <v>89172.170126441983</v>
      </c>
      <c r="CD40" s="33">
        <f ca="1">Cronogramas!BZ39*$BR40</f>
        <v>0</v>
      </c>
      <c r="CE40" s="33">
        <f ca="1">Cronogramas!CA39*$BR40</f>
        <v>0</v>
      </c>
      <c r="CF40" s="33">
        <f ca="1">Cronogramas!CB39*$BR40</f>
        <v>0</v>
      </c>
      <c r="CG40" s="33">
        <f ca="1">Cronogramas!CC39*$BR40</f>
        <v>0</v>
      </c>
      <c r="CH40" s="33">
        <f ca="1">Cronogramas!CD39*$BR40</f>
        <v>0</v>
      </c>
      <c r="CI40" s="33">
        <f ca="1">Cronogramas!CE39*$BR40</f>
        <v>0</v>
      </c>
      <c r="CJ40" s="33">
        <f ca="1">Cronogramas!CF39*$BR40</f>
        <v>0</v>
      </c>
      <c r="CK40" s="33">
        <f ca="1">Cronogramas!CG39*$BR40</f>
        <v>0</v>
      </c>
      <c r="CL40" s="33">
        <f ca="1">Cronogramas!CH39*$BR40</f>
        <v>0</v>
      </c>
      <c r="CM40" s="33">
        <f ca="1">Cronogramas!CI39*$BR40</f>
        <v>89172.170126441983</v>
      </c>
      <c r="CN40" s="33">
        <f ca="1">Cronogramas!CJ39*$BR40</f>
        <v>0</v>
      </c>
      <c r="CO40" s="33">
        <f ca="1">Cronogramas!CK39*$BR40</f>
        <v>0</v>
      </c>
      <c r="CP40" s="33">
        <f ca="1">Cronogramas!CL39*$BR40</f>
        <v>0</v>
      </c>
      <c r="CQ40" s="33">
        <f ca="1">Cronogramas!CM39*$BR40</f>
        <v>0</v>
      </c>
      <c r="CR40" s="33">
        <f ca="1">Cronogramas!CN39*$BR40</f>
        <v>0</v>
      </c>
      <c r="CS40" s="33">
        <f ca="1">Cronogramas!CO39*$BR40</f>
        <v>0</v>
      </c>
      <c r="CT40" s="33">
        <f ca="1">Cronogramas!CP39*$BR40</f>
        <v>0</v>
      </c>
      <c r="CU40" s="33">
        <f ca="1">Cronogramas!CQ39*$BR40</f>
        <v>0</v>
      </c>
      <c r="CV40" s="33">
        <f ca="1">Cronogramas!CR39*$BR40</f>
        <v>0</v>
      </c>
      <c r="CW40" s="16"/>
      <c r="CX40" s="16"/>
      <c r="CY40" s="36">
        <v>2.5000000000000001E-2</v>
      </c>
      <c r="CZ40" s="33">
        <f t="shared" ca="1" si="35"/>
        <v>0</v>
      </c>
      <c r="DA40" s="33">
        <f t="shared" ca="1" si="35"/>
        <v>2346.6360559589998</v>
      </c>
      <c r="DB40" s="33">
        <f t="shared" ca="1" si="35"/>
        <v>2346.6360559589998</v>
      </c>
      <c r="DC40" s="33">
        <f t="shared" ca="1" si="35"/>
        <v>2346.6360559589998</v>
      </c>
      <c r="DD40" s="33">
        <f t="shared" ca="1" si="35"/>
        <v>2346.6360559589998</v>
      </c>
      <c r="DE40" s="33">
        <f t="shared" ca="1" si="35"/>
        <v>2346.6360559589998</v>
      </c>
      <c r="DF40" s="33">
        <f t="shared" ca="1" si="35"/>
        <v>2346.6360559589998</v>
      </c>
      <c r="DG40" s="33">
        <f t="shared" ca="1" si="35"/>
        <v>2346.6360559589998</v>
      </c>
      <c r="DH40" s="33">
        <f t="shared" ca="1" si="35"/>
        <v>2346.6360559589998</v>
      </c>
      <c r="DI40" s="33">
        <f t="shared" ca="1" si="35"/>
        <v>2346.6360559589998</v>
      </c>
      <c r="DJ40" s="33">
        <f t="shared" ca="1" si="36"/>
        <v>0</v>
      </c>
      <c r="DK40" s="33">
        <f t="shared" ca="1" si="36"/>
        <v>2346.6360559589998</v>
      </c>
      <c r="DL40" s="33">
        <f t="shared" ca="1" si="36"/>
        <v>2346.6360559589998</v>
      </c>
      <c r="DM40" s="33">
        <f t="shared" ca="1" si="36"/>
        <v>2346.6360559589998</v>
      </c>
      <c r="DN40" s="33">
        <f t="shared" ca="1" si="36"/>
        <v>2346.6360559589998</v>
      </c>
      <c r="DO40" s="33">
        <f t="shared" ca="1" si="36"/>
        <v>2346.6360559589998</v>
      </c>
      <c r="DP40" s="33">
        <f t="shared" ca="1" si="36"/>
        <v>2346.6360559589998</v>
      </c>
      <c r="DQ40" s="33">
        <f t="shared" ca="1" si="36"/>
        <v>2346.6360559589998</v>
      </c>
      <c r="DR40" s="33">
        <f t="shared" ca="1" si="36"/>
        <v>2346.6360559589998</v>
      </c>
      <c r="DS40" s="33">
        <f t="shared" ca="1" si="36"/>
        <v>2346.6360559589998</v>
      </c>
      <c r="DT40" s="33">
        <f t="shared" ca="1" si="37"/>
        <v>0</v>
      </c>
      <c r="DU40" s="33">
        <f t="shared" ca="1" si="37"/>
        <v>2346.6360559589998</v>
      </c>
      <c r="DV40" s="33">
        <f t="shared" ca="1" si="37"/>
        <v>2346.6360559589998</v>
      </c>
      <c r="DW40" s="33">
        <f t="shared" ca="1" si="37"/>
        <v>2346.6360559589998</v>
      </c>
      <c r="DX40" s="33">
        <f t="shared" ca="1" si="37"/>
        <v>2346.6360559589998</v>
      </c>
      <c r="DY40" s="33">
        <f t="shared" ca="1" si="37"/>
        <v>2346.6360559589998</v>
      </c>
      <c r="DZ40" s="33">
        <f t="shared" ca="1" si="37"/>
        <v>2346.6360559589998</v>
      </c>
      <c r="EA40" s="33">
        <f t="shared" ca="1" si="37"/>
        <v>2346.6360559589998</v>
      </c>
      <c r="EB40" s="33">
        <f t="shared" ca="1" si="37"/>
        <v>2346.6360559589998</v>
      </c>
      <c r="EC40" s="33">
        <f t="shared" ca="1" si="37"/>
        <v>2346.6360559589998</v>
      </c>
      <c r="EE40" s="17"/>
      <c r="EF40" s="17"/>
      <c r="EG40" s="17"/>
      <c r="EH40" s="17"/>
    </row>
    <row r="41" spans="1:138" ht="15" customHeight="1" x14ac:dyDescent="0.3">
      <c r="A41" s="57"/>
      <c r="B41" s="2" t="str">
        <f>Cronogramas!B40</f>
        <v>1.3.1.5</v>
      </c>
      <c r="C41" s="3" t="str">
        <f>Cronogramas!C40</f>
        <v>Unidade de Fita para Backup</v>
      </c>
      <c r="D41" s="4">
        <f>Cronogramas!E40</f>
        <v>1</v>
      </c>
      <c r="E41" s="4">
        <f>Cronogramas!F40</f>
        <v>1</v>
      </c>
      <c r="F41" s="4">
        <f>Cronogramas!G40</f>
        <v>1</v>
      </c>
      <c r="G41" s="4">
        <f>Cronogramas!H40</f>
        <v>1</v>
      </c>
      <c r="H41" s="4">
        <f>Cronogramas!I40</f>
        <v>1</v>
      </c>
      <c r="I41" s="4">
        <f>Cronogramas!J40</f>
        <v>1</v>
      </c>
      <c r="J41" s="4">
        <f>Cronogramas!K40</f>
        <v>1</v>
      </c>
      <c r="K41" s="4">
        <f>Cronogramas!L40</f>
        <v>1</v>
      </c>
      <c r="L41" s="4">
        <f>Cronogramas!M40</f>
        <v>1</v>
      </c>
      <c r="M41" s="4">
        <f>Cronogramas!N40</f>
        <v>1</v>
      </c>
      <c r="N41" s="4">
        <f>Cronogramas!O40</f>
        <v>1</v>
      </c>
      <c r="O41" s="4">
        <f>Cronogramas!P40</f>
        <v>1</v>
      </c>
      <c r="P41" s="4">
        <f>Cronogramas!Q40</f>
        <v>1</v>
      </c>
      <c r="Q41" s="4">
        <f>Cronogramas!R40</f>
        <v>1</v>
      </c>
      <c r="R41" s="4">
        <f>Cronogramas!S40</f>
        <v>1</v>
      </c>
      <c r="S41" s="4">
        <f>Cronogramas!T40</f>
        <v>1</v>
      </c>
      <c r="T41" s="4">
        <f>Cronogramas!U40</f>
        <v>1</v>
      </c>
      <c r="U41" s="4">
        <f>Cronogramas!V40</f>
        <v>1</v>
      </c>
      <c r="V41" s="4">
        <f>Cronogramas!W40</f>
        <v>1</v>
      </c>
      <c r="W41" s="4">
        <f>Cronogramas!X40</f>
        <v>1</v>
      </c>
      <c r="X41" s="4">
        <f>Cronogramas!Y40</f>
        <v>1</v>
      </c>
      <c r="Y41" s="4">
        <f>Cronogramas!Z40</f>
        <v>1</v>
      </c>
      <c r="Z41" s="4">
        <f>Cronogramas!AA40</f>
        <v>1</v>
      </c>
      <c r="AA41" s="4">
        <f>Cronogramas!AB40</f>
        <v>1</v>
      </c>
      <c r="AB41" s="4">
        <f>Cronogramas!AC40</f>
        <v>1</v>
      </c>
      <c r="AC41" s="4">
        <f>Cronogramas!AD40</f>
        <v>1</v>
      </c>
      <c r="AD41" s="4">
        <f>Cronogramas!AE40</f>
        <v>1</v>
      </c>
      <c r="AE41" s="4">
        <f>Cronogramas!AF40</f>
        <v>1</v>
      </c>
      <c r="AF41" s="4">
        <f>Cronogramas!AG40</f>
        <v>1</v>
      </c>
      <c r="AG41" s="4">
        <f>Cronogramas!AH40</f>
        <v>1</v>
      </c>
      <c r="AH41" s="28"/>
      <c r="AI41" s="34" t="s">
        <v>70</v>
      </c>
      <c r="AJ41" s="6">
        <v>10</v>
      </c>
      <c r="AK41" s="35">
        <v>562.01933540218056</v>
      </c>
      <c r="AL41" s="33">
        <f>$AK$41*Cronogramas!AJ40</f>
        <v>562.01933540218056</v>
      </c>
      <c r="AM41" s="33">
        <f>$AK$41*Cronogramas!AK40</f>
        <v>0</v>
      </c>
      <c r="AN41" s="33">
        <f>$AK$41*Cronogramas!AL40</f>
        <v>0</v>
      </c>
      <c r="AO41" s="33">
        <f>$AK$41*Cronogramas!AM40</f>
        <v>0</v>
      </c>
      <c r="AP41" s="33">
        <f>$AK$41*Cronogramas!AN40</f>
        <v>0</v>
      </c>
      <c r="AQ41" s="33">
        <f>$AK$41*Cronogramas!AO40</f>
        <v>0</v>
      </c>
      <c r="AR41" s="33">
        <f>$AK$41*Cronogramas!AP40</f>
        <v>0</v>
      </c>
      <c r="AS41" s="33">
        <f>$AK$41*Cronogramas!AQ40</f>
        <v>0</v>
      </c>
      <c r="AT41" s="33">
        <f>$AK$41*Cronogramas!AR40</f>
        <v>0</v>
      </c>
      <c r="AU41" s="33">
        <f>$AK$41*Cronogramas!AS40</f>
        <v>0</v>
      </c>
      <c r="AV41" s="33">
        <f>$AK$41*Cronogramas!AT40</f>
        <v>0</v>
      </c>
      <c r="AW41" s="33">
        <f>$AK$41*Cronogramas!AU40</f>
        <v>0</v>
      </c>
      <c r="AX41" s="33">
        <f>$AK$41*Cronogramas!AV40</f>
        <v>0</v>
      </c>
      <c r="AY41" s="33">
        <f>$AK$41*Cronogramas!AW40</f>
        <v>0</v>
      </c>
      <c r="AZ41" s="33">
        <f>$AK$41*Cronogramas!AX40</f>
        <v>0</v>
      </c>
      <c r="BA41" s="33">
        <f>$AK$41*Cronogramas!AY40</f>
        <v>0</v>
      </c>
      <c r="BB41" s="33">
        <f>$AK$41*Cronogramas!AZ40</f>
        <v>0</v>
      </c>
      <c r="BC41" s="33">
        <f>$AK$41*Cronogramas!BA40</f>
        <v>0</v>
      </c>
      <c r="BD41" s="33">
        <f>$AK$41*Cronogramas!BB40</f>
        <v>0</v>
      </c>
      <c r="BE41" s="33">
        <f>$AK$41*Cronogramas!BC40</f>
        <v>0</v>
      </c>
      <c r="BF41" s="33">
        <f>$AK$41*Cronogramas!BD40</f>
        <v>0</v>
      </c>
      <c r="BG41" s="33">
        <f>$AK$41*Cronogramas!BE40</f>
        <v>0</v>
      </c>
      <c r="BH41" s="33">
        <f>$AK$41*Cronogramas!BF40</f>
        <v>0</v>
      </c>
      <c r="BI41" s="33">
        <f>$AK$41*Cronogramas!BG40</f>
        <v>0</v>
      </c>
      <c r="BJ41" s="33">
        <f>$AK$41*Cronogramas!BH40</f>
        <v>0</v>
      </c>
      <c r="BK41" s="33">
        <f>$AK$41*Cronogramas!BI40</f>
        <v>0</v>
      </c>
      <c r="BL41" s="33">
        <f>$AK$41*Cronogramas!BJ40</f>
        <v>0</v>
      </c>
      <c r="BM41" s="33">
        <f>$AK$41*Cronogramas!BK40</f>
        <v>0</v>
      </c>
      <c r="BN41" s="33">
        <f>$AK$41*Cronogramas!BL40</f>
        <v>0</v>
      </c>
      <c r="BO41" s="33">
        <f>$AK$41*Cronogramas!BM40</f>
        <v>0</v>
      </c>
      <c r="BP41" s="24"/>
      <c r="BQ41" s="48">
        <v>0.05</v>
      </c>
      <c r="BR41" s="47">
        <f t="shared" si="34"/>
        <v>533.91836863207152</v>
      </c>
      <c r="BS41" s="33">
        <f ca="1">Cronogramas!BO40*$BR41</f>
        <v>0</v>
      </c>
      <c r="BT41" s="33">
        <f ca="1">Cronogramas!BP40*$BR41</f>
        <v>0</v>
      </c>
      <c r="BU41" s="33">
        <f ca="1">Cronogramas!BQ40*$BR41</f>
        <v>0</v>
      </c>
      <c r="BV41" s="33">
        <f ca="1">Cronogramas!BR40*$BR41</f>
        <v>0</v>
      </c>
      <c r="BW41" s="33">
        <f ca="1">Cronogramas!BS40*$BR41</f>
        <v>0</v>
      </c>
      <c r="BX41" s="33">
        <f ca="1">Cronogramas!BT40*$BR41</f>
        <v>0</v>
      </c>
      <c r="BY41" s="33">
        <f ca="1">Cronogramas!BU40*$BR41</f>
        <v>0</v>
      </c>
      <c r="BZ41" s="33">
        <f ca="1">Cronogramas!BV40*$BR41</f>
        <v>0</v>
      </c>
      <c r="CA41" s="33">
        <f ca="1">Cronogramas!BW40*$BR41</f>
        <v>0</v>
      </c>
      <c r="CB41" s="33">
        <f ca="1">Cronogramas!BX40*$BR41</f>
        <v>0</v>
      </c>
      <c r="CC41" s="33">
        <f ca="1">Cronogramas!BY40*$BR41</f>
        <v>533.91836863207152</v>
      </c>
      <c r="CD41" s="33">
        <f ca="1">Cronogramas!BZ40*$BR41</f>
        <v>0</v>
      </c>
      <c r="CE41" s="33">
        <f ca="1">Cronogramas!CA40*$BR41</f>
        <v>0</v>
      </c>
      <c r="CF41" s="33">
        <f ca="1">Cronogramas!CB40*$BR41</f>
        <v>0</v>
      </c>
      <c r="CG41" s="33">
        <f ca="1">Cronogramas!CC40*$BR41</f>
        <v>0</v>
      </c>
      <c r="CH41" s="33">
        <f ca="1">Cronogramas!CD40*$BR41</f>
        <v>0</v>
      </c>
      <c r="CI41" s="33">
        <f ca="1">Cronogramas!CE40*$BR41</f>
        <v>0</v>
      </c>
      <c r="CJ41" s="33">
        <f ca="1">Cronogramas!CF40*$BR41</f>
        <v>0</v>
      </c>
      <c r="CK41" s="33">
        <f ca="1">Cronogramas!CG40*$BR41</f>
        <v>0</v>
      </c>
      <c r="CL41" s="33">
        <f ca="1">Cronogramas!CH40*$BR41</f>
        <v>0</v>
      </c>
      <c r="CM41" s="33">
        <f ca="1">Cronogramas!CI40*$BR41</f>
        <v>533.91836863207152</v>
      </c>
      <c r="CN41" s="33">
        <f ca="1">Cronogramas!CJ40*$BR41</f>
        <v>0</v>
      </c>
      <c r="CO41" s="33">
        <f ca="1">Cronogramas!CK40*$BR41</f>
        <v>0</v>
      </c>
      <c r="CP41" s="33">
        <f ca="1">Cronogramas!CL40*$BR41</f>
        <v>0</v>
      </c>
      <c r="CQ41" s="33">
        <f ca="1">Cronogramas!CM40*$BR41</f>
        <v>0</v>
      </c>
      <c r="CR41" s="33">
        <f ca="1">Cronogramas!CN40*$BR41</f>
        <v>0</v>
      </c>
      <c r="CS41" s="33">
        <f ca="1">Cronogramas!CO40*$BR41</f>
        <v>0</v>
      </c>
      <c r="CT41" s="33">
        <f ca="1">Cronogramas!CP40*$BR41</f>
        <v>0</v>
      </c>
      <c r="CU41" s="33">
        <f ca="1">Cronogramas!CQ40*$BR41</f>
        <v>0</v>
      </c>
      <c r="CV41" s="33">
        <f ca="1">Cronogramas!CR40*$BR41</f>
        <v>0</v>
      </c>
      <c r="CW41" s="16"/>
      <c r="CX41" s="16"/>
      <c r="CY41" s="36">
        <v>2.5000000000000001E-2</v>
      </c>
      <c r="CZ41" s="33">
        <f t="shared" ca="1" si="35"/>
        <v>0</v>
      </c>
      <c r="DA41" s="33">
        <f t="shared" ca="1" si="35"/>
        <v>14.050483385054514</v>
      </c>
      <c r="DB41" s="33">
        <f t="shared" ca="1" si="35"/>
        <v>14.050483385054514</v>
      </c>
      <c r="DC41" s="33">
        <f t="shared" ca="1" si="35"/>
        <v>14.050483385054514</v>
      </c>
      <c r="DD41" s="33">
        <f t="shared" ca="1" si="35"/>
        <v>14.050483385054514</v>
      </c>
      <c r="DE41" s="33">
        <f t="shared" ca="1" si="35"/>
        <v>14.050483385054514</v>
      </c>
      <c r="DF41" s="33">
        <f t="shared" ca="1" si="35"/>
        <v>14.050483385054514</v>
      </c>
      <c r="DG41" s="33">
        <f t="shared" ca="1" si="35"/>
        <v>14.050483385054514</v>
      </c>
      <c r="DH41" s="33">
        <f t="shared" ca="1" si="35"/>
        <v>14.050483385054514</v>
      </c>
      <c r="DI41" s="33">
        <f t="shared" ca="1" si="35"/>
        <v>14.050483385054514</v>
      </c>
      <c r="DJ41" s="33">
        <f t="shared" ca="1" si="36"/>
        <v>0</v>
      </c>
      <c r="DK41" s="33">
        <f t="shared" ca="1" si="36"/>
        <v>14.050483385054514</v>
      </c>
      <c r="DL41" s="33">
        <f t="shared" ca="1" si="36"/>
        <v>14.050483385054514</v>
      </c>
      <c r="DM41" s="33">
        <f t="shared" ca="1" si="36"/>
        <v>14.050483385054514</v>
      </c>
      <c r="DN41" s="33">
        <f t="shared" ca="1" si="36"/>
        <v>14.050483385054514</v>
      </c>
      <c r="DO41" s="33">
        <f t="shared" ca="1" si="36"/>
        <v>14.050483385054514</v>
      </c>
      <c r="DP41" s="33">
        <f t="shared" ca="1" si="36"/>
        <v>14.050483385054514</v>
      </c>
      <c r="DQ41" s="33">
        <f t="shared" ca="1" si="36"/>
        <v>14.050483385054514</v>
      </c>
      <c r="DR41" s="33">
        <f t="shared" ca="1" si="36"/>
        <v>14.050483385054514</v>
      </c>
      <c r="DS41" s="33">
        <f t="shared" ca="1" si="36"/>
        <v>14.050483385054514</v>
      </c>
      <c r="DT41" s="33">
        <f t="shared" ca="1" si="37"/>
        <v>0</v>
      </c>
      <c r="DU41" s="33">
        <f t="shared" ca="1" si="37"/>
        <v>14.050483385054514</v>
      </c>
      <c r="DV41" s="33">
        <f t="shared" ca="1" si="37"/>
        <v>14.050483385054514</v>
      </c>
      <c r="DW41" s="33">
        <f t="shared" ca="1" si="37"/>
        <v>14.050483385054514</v>
      </c>
      <c r="DX41" s="33">
        <f t="shared" ca="1" si="37"/>
        <v>14.050483385054514</v>
      </c>
      <c r="DY41" s="33">
        <f t="shared" ca="1" si="37"/>
        <v>14.050483385054514</v>
      </c>
      <c r="DZ41" s="33">
        <f t="shared" ca="1" si="37"/>
        <v>14.050483385054514</v>
      </c>
      <c r="EA41" s="33">
        <f t="shared" ca="1" si="37"/>
        <v>14.050483385054514</v>
      </c>
      <c r="EB41" s="33">
        <f t="shared" ca="1" si="37"/>
        <v>14.050483385054514</v>
      </c>
      <c r="EC41" s="33">
        <f t="shared" ca="1" si="37"/>
        <v>14.050483385054514</v>
      </c>
      <c r="EE41" s="17"/>
      <c r="EF41" s="17"/>
      <c r="EG41" s="17"/>
      <c r="EH41" s="17"/>
    </row>
    <row r="42" spans="1:138" ht="15" customHeight="1" x14ac:dyDescent="0.3">
      <c r="A42" s="57"/>
      <c r="B42" s="2" t="str">
        <f>Cronogramas!B41</f>
        <v>1.3.1.6</v>
      </c>
      <c r="C42" s="3" t="str">
        <f>Cronogramas!C41</f>
        <v>Computador e Periféricos</v>
      </c>
      <c r="D42" s="4">
        <f>Cronogramas!E41</f>
        <v>6</v>
      </c>
      <c r="E42" s="4">
        <f>Cronogramas!F41</f>
        <v>6</v>
      </c>
      <c r="F42" s="4">
        <f>Cronogramas!G41</f>
        <v>6</v>
      </c>
      <c r="G42" s="4">
        <f>Cronogramas!H41</f>
        <v>6</v>
      </c>
      <c r="H42" s="4">
        <f>Cronogramas!I41</f>
        <v>6</v>
      </c>
      <c r="I42" s="4">
        <f>Cronogramas!J41</f>
        <v>6</v>
      </c>
      <c r="J42" s="4">
        <f>Cronogramas!K41</f>
        <v>6</v>
      </c>
      <c r="K42" s="4">
        <f>Cronogramas!L41</f>
        <v>6</v>
      </c>
      <c r="L42" s="4">
        <f>Cronogramas!M41</f>
        <v>6</v>
      </c>
      <c r="M42" s="4">
        <f>Cronogramas!N41</f>
        <v>6</v>
      </c>
      <c r="N42" s="4">
        <f>Cronogramas!O41</f>
        <v>6</v>
      </c>
      <c r="O42" s="4">
        <f>Cronogramas!P41</f>
        <v>6</v>
      </c>
      <c r="P42" s="4">
        <f>Cronogramas!Q41</f>
        <v>6</v>
      </c>
      <c r="Q42" s="4">
        <f>Cronogramas!R41</f>
        <v>6</v>
      </c>
      <c r="R42" s="4">
        <f>Cronogramas!S41</f>
        <v>6</v>
      </c>
      <c r="S42" s="4">
        <f>Cronogramas!T41</f>
        <v>6</v>
      </c>
      <c r="T42" s="4">
        <f>Cronogramas!U41</f>
        <v>6</v>
      </c>
      <c r="U42" s="4">
        <f>Cronogramas!V41</f>
        <v>6</v>
      </c>
      <c r="V42" s="4">
        <f>Cronogramas!W41</f>
        <v>6</v>
      </c>
      <c r="W42" s="4">
        <f>Cronogramas!X41</f>
        <v>6</v>
      </c>
      <c r="X42" s="4">
        <f>Cronogramas!Y41</f>
        <v>6</v>
      </c>
      <c r="Y42" s="4">
        <f>Cronogramas!Z41</f>
        <v>6</v>
      </c>
      <c r="Z42" s="4">
        <f>Cronogramas!AA41</f>
        <v>6</v>
      </c>
      <c r="AA42" s="4">
        <f>Cronogramas!AB41</f>
        <v>6</v>
      </c>
      <c r="AB42" s="4">
        <f>Cronogramas!AC41</f>
        <v>6</v>
      </c>
      <c r="AC42" s="4">
        <f>Cronogramas!AD41</f>
        <v>6</v>
      </c>
      <c r="AD42" s="4">
        <f>Cronogramas!AE41</f>
        <v>6</v>
      </c>
      <c r="AE42" s="4">
        <f>Cronogramas!AF41</f>
        <v>6</v>
      </c>
      <c r="AF42" s="4">
        <f>Cronogramas!AG41</f>
        <v>6</v>
      </c>
      <c r="AG42" s="4">
        <f>Cronogramas!AH41</f>
        <v>6</v>
      </c>
      <c r="AH42" s="28"/>
      <c r="AI42" s="34" t="s">
        <v>71</v>
      </c>
      <c r="AJ42" s="6">
        <v>4</v>
      </c>
      <c r="AK42" s="35">
        <v>7101.2838321729923</v>
      </c>
      <c r="AL42" s="33">
        <f>$AK$42*Cronogramas!AJ41</f>
        <v>42607.70299303795</v>
      </c>
      <c r="AM42" s="33">
        <f>$AK$42*Cronogramas!AK41</f>
        <v>0</v>
      </c>
      <c r="AN42" s="33">
        <f>$AK$42*Cronogramas!AL41</f>
        <v>0</v>
      </c>
      <c r="AO42" s="33">
        <f>$AK$42*Cronogramas!AM41</f>
        <v>0</v>
      </c>
      <c r="AP42" s="33">
        <f>$AK$42*Cronogramas!AN41</f>
        <v>0</v>
      </c>
      <c r="AQ42" s="33">
        <f>$AK$42*Cronogramas!AO41</f>
        <v>0</v>
      </c>
      <c r="AR42" s="33">
        <f>$AK$42*Cronogramas!AP41</f>
        <v>0</v>
      </c>
      <c r="AS42" s="33">
        <f>$AK$42*Cronogramas!AQ41</f>
        <v>0</v>
      </c>
      <c r="AT42" s="33">
        <f>$AK$42*Cronogramas!AR41</f>
        <v>0</v>
      </c>
      <c r="AU42" s="33">
        <f>$AK$42*Cronogramas!AS41</f>
        <v>0</v>
      </c>
      <c r="AV42" s="33">
        <f>$AK$42*Cronogramas!AT41</f>
        <v>0</v>
      </c>
      <c r="AW42" s="33">
        <f>$AK$42*Cronogramas!AU41</f>
        <v>0</v>
      </c>
      <c r="AX42" s="33">
        <f>$AK$42*Cronogramas!AV41</f>
        <v>0</v>
      </c>
      <c r="AY42" s="33">
        <f>$AK$42*Cronogramas!AW41</f>
        <v>0</v>
      </c>
      <c r="AZ42" s="33">
        <f>$AK$42*Cronogramas!AX41</f>
        <v>0</v>
      </c>
      <c r="BA42" s="33">
        <f>$AK$42*Cronogramas!AY41</f>
        <v>0</v>
      </c>
      <c r="BB42" s="33">
        <f>$AK$42*Cronogramas!AZ41</f>
        <v>0</v>
      </c>
      <c r="BC42" s="33">
        <f>$AK$42*Cronogramas!BA41</f>
        <v>0</v>
      </c>
      <c r="BD42" s="33">
        <f>$AK$42*Cronogramas!BB41</f>
        <v>0</v>
      </c>
      <c r="BE42" s="33">
        <f>$AK$42*Cronogramas!BC41</f>
        <v>0</v>
      </c>
      <c r="BF42" s="33">
        <f>$AK$42*Cronogramas!BD41</f>
        <v>0</v>
      </c>
      <c r="BG42" s="33">
        <f>$AK$42*Cronogramas!BE41</f>
        <v>0</v>
      </c>
      <c r="BH42" s="33">
        <f>$AK$42*Cronogramas!BF41</f>
        <v>0</v>
      </c>
      <c r="BI42" s="33">
        <f>$AK$42*Cronogramas!BG41</f>
        <v>0</v>
      </c>
      <c r="BJ42" s="33">
        <f>$AK$42*Cronogramas!BH41</f>
        <v>0</v>
      </c>
      <c r="BK42" s="33">
        <f>$AK$42*Cronogramas!BI41</f>
        <v>0</v>
      </c>
      <c r="BL42" s="33">
        <f>$AK$42*Cronogramas!BJ41</f>
        <v>0</v>
      </c>
      <c r="BM42" s="33">
        <f>$AK$42*Cronogramas!BK41</f>
        <v>0</v>
      </c>
      <c r="BN42" s="33">
        <f>$AK$42*Cronogramas!BL41</f>
        <v>0</v>
      </c>
      <c r="BO42" s="33">
        <f>$AK$42*Cronogramas!BM41</f>
        <v>0</v>
      </c>
      <c r="BP42" s="24"/>
      <c r="BQ42" s="48">
        <v>0.1</v>
      </c>
      <c r="BR42" s="47">
        <f t="shared" si="34"/>
        <v>6391.1554489556929</v>
      </c>
      <c r="BS42" s="33">
        <f ca="1">Cronogramas!BO41*$BR42</f>
        <v>0</v>
      </c>
      <c r="BT42" s="33">
        <f ca="1">Cronogramas!BP41*$BR42</f>
        <v>0</v>
      </c>
      <c r="BU42" s="33">
        <f ca="1">Cronogramas!BQ41*$BR42</f>
        <v>0</v>
      </c>
      <c r="BV42" s="33">
        <f ca="1">Cronogramas!BR41*$BR42</f>
        <v>0</v>
      </c>
      <c r="BW42" s="33">
        <f ca="1">Cronogramas!BS41*$BR42</f>
        <v>38346.932693734154</v>
      </c>
      <c r="BX42" s="33">
        <f ca="1">Cronogramas!BT41*$BR42</f>
        <v>0</v>
      </c>
      <c r="BY42" s="33">
        <f ca="1">Cronogramas!BU41*$BR42</f>
        <v>0</v>
      </c>
      <c r="BZ42" s="33">
        <f ca="1">Cronogramas!BV41*$BR42</f>
        <v>0</v>
      </c>
      <c r="CA42" s="33">
        <f ca="1">Cronogramas!BW41*$BR42</f>
        <v>38346.932693734154</v>
      </c>
      <c r="CB42" s="33">
        <f ca="1">Cronogramas!BX41*$BR42</f>
        <v>0</v>
      </c>
      <c r="CC42" s="33">
        <f ca="1">Cronogramas!BY41*$BR42</f>
        <v>0</v>
      </c>
      <c r="CD42" s="33">
        <f ca="1">Cronogramas!BZ41*$BR42</f>
        <v>0</v>
      </c>
      <c r="CE42" s="33">
        <f ca="1">Cronogramas!CA41*$BR42</f>
        <v>38346.932693734154</v>
      </c>
      <c r="CF42" s="33">
        <f ca="1">Cronogramas!CB41*$BR42</f>
        <v>0</v>
      </c>
      <c r="CG42" s="33">
        <f ca="1">Cronogramas!CC41*$BR42</f>
        <v>0</v>
      </c>
      <c r="CH42" s="33">
        <f ca="1">Cronogramas!CD41*$BR42</f>
        <v>0</v>
      </c>
      <c r="CI42" s="33">
        <f ca="1">Cronogramas!CE41*$BR42</f>
        <v>38346.932693734154</v>
      </c>
      <c r="CJ42" s="33">
        <f ca="1">Cronogramas!CF41*$BR42</f>
        <v>0</v>
      </c>
      <c r="CK42" s="33">
        <f ca="1">Cronogramas!CG41*$BR42</f>
        <v>0</v>
      </c>
      <c r="CL42" s="33">
        <f ca="1">Cronogramas!CH41*$BR42</f>
        <v>0</v>
      </c>
      <c r="CM42" s="33">
        <f ca="1">Cronogramas!CI41*$BR42</f>
        <v>38346.932693734154</v>
      </c>
      <c r="CN42" s="33">
        <f ca="1">Cronogramas!CJ41*$BR42</f>
        <v>0</v>
      </c>
      <c r="CO42" s="33">
        <f ca="1">Cronogramas!CK41*$BR42</f>
        <v>0</v>
      </c>
      <c r="CP42" s="33">
        <f ca="1">Cronogramas!CL41*$BR42</f>
        <v>0</v>
      </c>
      <c r="CQ42" s="33">
        <f ca="1">Cronogramas!CM41*$BR42</f>
        <v>38346.932693734154</v>
      </c>
      <c r="CR42" s="33">
        <f ca="1">Cronogramas!CN41*$BR42</f>
        <v>0</v>
      </c>
      <c r="CS42" s="33">
        <f ca="1">Cronogramas!CO41*$BR42</f>
        <v>0</v>
      </c>
      <c r="CT42" s="33">
        <f ca="1">Cronogramas!CP41*$BR42</f>
        <v>0</v>
      </c>
      <c r="CU42" s="33">
        <f ca="1">Cronogramas!CQ41*$BR42</f>
        <v>38346.932693734154</v>
      </c>
      <c r="CV42" s="33">
        <f ca="1">Cronogramas!CR41*$BR42</f>
        <v>0</v>
      </c>
      <c r="CW42" s="16"/>
      <c r="CX42" s="16"/>
      <c r="CY42" s="36">
        <v>2.5000000000000001E-2</v>
      </c>
      <c r="CZ42" s="33">
        <f t="shared" ca="1" si="35"/>
        <v>0</v>
      </c>
      <c r="DA42" s="33">
        <f t="shared" ca="1" si="35"/>
        <v>1065.1925748259489</v>
      </c>
      <c r="DB42" s="33">
        <f t="shared" ca="1" si="35"/>
        <v>1065.1925748259489</v>
      </c>
      <c r="DC42" s="33">
        <f t="shared" ca="1" si="35"/>
        <v>1065.1925748259489</v>
      </c>
      <c r="DD42" s="33">
        <f t="shared" ca="1" si="35"/>
        <v>0</v>
      </c>
      <c r="DE42" s="33">
        <f t="shared" ca="1" si="35"/>
        <v>1065.1925748259489</v>
      </c>
      <c r="DF42" s="33">
        <f t="shared" ca="1" si="35"/>
        <v>1065.1925748259489</v>
      </c>
      <c r="DG42" s="33">
        <f t="shared" ca="1" si="35"/>
        <v>1065.1925748259489</v>
      </c>
      <c r="DH42" s="33">
        <f t="shared" ca="1" si="35"/>
        <v>0</v>
      </c>
      <c r="DI42" s="33">
        <f t="shared" ca="1" si="35"/>
        <v>1065.1925748259489</v>
      </c>
      <c r="DJ42" s="33">
        <f t="shared" ca="1" si="36"/>
        <v>1065.1925748259489</v>
      </c>
      <c r="DK42" s="33">
        <f t="shared" ca="1" si="36"/>
        <v>1065.1925748259489</v>
      </c>
      <c r="DL42" s="33">
        <f t="shared" ca="1" si="36"/>
        <v>0</v>
      </c>
      <c r="DM42" s="33">
        <f t="shared" ca="1" si="36"/>
        <v>1065.1925748259489</v>
      </c>
      <c r="DN42" s="33">
        <f t="shared" ca="1" si="36"/>
        <v>1065.1925748259489</v>
      </c>
      <c r="DO42" s="33">
        <f t="shared" ca="1" si="36"/>
        <v>1065.1925748259489</v>
      </c>
      <c r="DP42" s="33">
        <f t="shared" ca="1" si="36"/>
        <v>0</v>
      </c>
      <c r="DQ42" s="33">
        <f t="shared" ca="1" si="36"/>
        <v>1065.1925748259489</v>
      </c>
      <c r="DR42" s="33">
        <f t="shared" ca="1" si="36"/>
        <v>1065.1925748259489</v>
      </c>
      <c r="DS42" s="33">
        <f t="shared" ca="1" si="36"/>
        <v>1065.1925748259489</v>
      </c>
      <c r="DT42" s="33">
        <f t="shared" ca="1" si="37"/>
        <v>0</v>
      </c>
      <c r="DU42" s="33">
        <f t="shared" ca="1" si="37"/>
        <v>1065.1925748259489</v>
      </c>
      <c r="DV42" s="33">
        <f t="shared" ca="1" si="37"/>
        <v>1065.1925748259489</v>
      </c>
      <c r="DW42" s="33">
        <f t="shared" ca="1" si="37"/>
        <v>1065.1925748259489</v>
      </c>
      <c r="DX42" s="33">
        <f t="shared" ca="1" si="37"/>
        <v>0</v>
      </c>
      <c r="DY42" s="33">
        <f t="shared" ca="1" si="37"/>
        <v>1065.1925748259489</v>
      </c>
      <c r="DZ42" s="33">
        <f t="shared" ca="1" si="37"/>
        <v>1065.1925748259489</v>
      </c>
      <c r="EA42" s="33">
        <f t="shared" ca="1" si="37"/>
        <v>1065.1925748259489</v>
      </c>
      <c r="EB42" s="33">
        <f t="shared" ca="1" si="37"/>
        <v>0</v>
      </c>
      <c r="EC42" s="33">
        <f t="shared" ca="1" si="37"/>
        <v>1065.1925748259489</v>
      </c>
      <c r="EE42" s="17"/>
      <c r="EF42" s="17"/>
      <c r="EG42" s="17"/>
      <c r="EH42" s="17"/>
    </row>
    <row r="43" spans="1:138" ht="15" customHeight="1" x14ac:dyDescent="0.3">
      <c r="A43" s="57"/>
      <c r="B43" s="2" t="str">
        <f>Cronogramas!B42</f>
        <v>1.3.1.7</v>
      </c>
      <c r="C43" s="3" t="str">
        <f>Cronogramas!C42</f>
        <v>Impressora Multifuncional - A4</v>
      </c>
      <c r="D43" s="4">
        <f>Cronogramas!E42</f>
        <v>2</v>
      </c>
      <c r="E43" s="4">
        <f>Cronogramas!F42</f>
        <v>2</v>
      </c>
      <c r="F43" s="4">
        <f>Cronogramas!G42</f>
        <v>2</v>
      </c>
      <c r="G43" s="4">
        <f>Cronogramas!H42</f>
        <v>2</v>
      </c>
      <c r="H43" s="4">
        <f>Cronogramas!I42</f>
        <v>2</v>
      </c>
      <c r="I43" s="4">
        <f>Cronogramas!J42</f>
        <v>2</v>
      </c>
      <c r="J43" s="4">
        <f>Cronogramas!K42</f>
        <v>2</v>
      </c>
      <c r="K43" s="4">
        <f>Cronogramas!L42</f>
        <v>2</v>
      </c>
      <c r="L43" s="4">
        <f>Cronogramas!M42</f>
        <v>2</v>
      </c>
      <c r="M43" s="4">
        <f>Cronogramas!N42</f>
        <v>2</v>
      </c>
      <c r="N43" s="4">
        <f>Cronogramas!O42</f>
        <v>2</v>
      </c>
      <c r="O43" s="4">
        <f>Cronogramas!P42</f>
        <v>2</v>
      </c>
      <c r="P43" s="4">
        <f>Cronogramas!Q42</f>
        <v>2</v>
      </c>
      <c r="Q43" s="4">
        <f>Cronogramas!R42</f>
        <v>2</v>
      </c>
      <c r="R43" s="4">
        <f>Cronogramas!S42</f>
        <v>2</v>
      </c>
      <c r="S43" s="4">
        <f>Cronogramas!T42</f>
        <v>2</v>
      </c>
      <c r="T43" s="4">
        <f>Cronogramas!U42</f>
        <v>2</v>
      </c>
      <c r="U43" s="4">
        <f>Cronogramas!V42</f>
        <v>2</v>
      </c>
      <c r="V43" s="4">
        <f>Cronogramas!W42</f>
        <v>2</v>
      </c>
      <c r="W43" s="4">
        <f>Cronogramas!X42</f>
        <v>2</v>
      </c>
      <c r="X43" s="4">
        <f>Cronogramas!Y42</f>
        <v>2</v>
      </c>
      <c r="Y43" s="4">
        <f>Cronogramas!Z42</f>
        <v>2</v>
      </c>
      <c r="Z43" s="4">
        <f>Cronogramas!AA42</f>
        <v>2</v>
      </c>
      <c r="AA43" s="4">
        <f>Cronogramas!AB42</f>
        <v>2</v>
      </c>
      <c r="AB43" s="4">
        <f>Cronogramas!AC42</f>
        <v>2</v>
      </c>
      <c r="AC43" s="4">
        <f>Cronogramas!AD42</f>
        <v>2</v>
      </c>
      <c r="AD43" s="4">
        <f>Cronogramas!AE42</f>
        <v>2</v>
      </c>
      <c r="AE43" s="4">
        <f>Cronogramas!AF42</f>
        <v>2</v>
      </c>
      <c r="AF43" s="4">
        <f>Cronogramas!AG42</f>
        <v>2</v>
      </c>
      <c r="AG43" s="4">
        <f>Cronogramas!AH42</f>
        <v>2</v>
      </c>
      <c r="AH43" s="28"/>
      <c r="AI43" s="34" t="s">
        <v>70</v>
      </c>
      <c r="AJ43" s="6">
        <v>4</v>
      </c>
      <c r="AK43" s="148">
        <v>2659.5</v>
      </c>
      <c r="AL43" s="33">
        <f>$AK$43*Cronogramas!AJ42</f>
        <v>5319</v>
      </c>
      <c r="AM43" s="33">
        <f>$AK$43*Cronogramas!AK42</f>
        <v>0</v>
      </c>
      <c r="AN43" s="33">
        <f>$AK$43*Cronogramas!AL42</f>
        <v>0</v>
      </c>
      <c r="AO43" s="33">
        <f>$AK$43*Cronogramas!AM42</f>
        <v>0</v>
      </c>
      <c r="AP43" s="33">
        <f>$AK$43*Cronogramas!AN42</f>
        <v>0</v>
      </c>
      <c r="AQ43" s="33">
        <f>$AK$43*Cronogramas!AO42</f>
        <v>0</v>
      </c>
      <c r="AR43" s="33">
        <f>$AK$43*Cronogramas!AP42</f>
        <v>0</v>
      </c>
      <c r="AS43" s="33">
        <f>$AK$43*Cronogramas!AQ42</f>
        <v>0</v>
      </c>
      <c r="AT43" s="33">
        <f>$AK$43*Cronogramas!AR42</f>
        <v>0</v>
      </c>
      <c r="AU43" s="33">
        <f>$AK$43*Cronogramas!AS42</f>
        <v>0</v>
      </c>
      <c r="AV43" s="33">
        <f>$AK$43*Cronogramas!AT42</f>
        <v>0</v>
      </c>
      <c r="AW43" s="33">
        <f>$AK$43*Cronogramas!AU42</f>
        <v>0</v>
      </c>
      <c r="AX43" s="33">
        <f>$AK$43*Cronogramas!AV42</f>
        <v>0</v>
      </c>
      <c r="AY43" s="33">
        <f>$AK$43*Cronogramas!AW42</f>
        <v>0</v>
      </c>
      <c r="AZ43" s="33">
        <f>$AK$43*Cronogramas!AX42</f>
        <v>0</v>
      </c>
      <c r="BA43" s="33">
        <f>$AK$43*Cronogramas!AY42</f>
        <v>0</v>
      </c>
      <c r="BB43" s="33">
        <f>$AK$43*Cronogramas!AZ42</f>
        <v>0</v>
      </c>
      <c r="BC43" s="33">
        <f>$AK$43*Cronogramas!BA42</f>
        <v>0</v>
      </c>
      <c r="BD43" s="33">
        <f>$AK$43*Cronogramas!BB42</f>
        <v>0</v>
      </c>
      <c r="BE43" s="33">
        <f>$AK$43*Cronogramas!BC42</f>
        <v>0</v>
      </c>
      <c r="BF43" s="33">
        <f>$AK$43*Cronogramas!BD42</f>
        <v>0</v>
      </c>
      <c r="BG43" s="33">
        <f>$AK$43*Cronogramas!BE42</f>
        <v>0</v>
      </c>
      <c r="BH43" s="33">
        <f>$AK$43*Cronogramas!BF42</f>
        <v>0</v>
      </c>
      <c r="BI43" s="33">
        <f>$AK$43*Cronogramas!BG42</f>
        <v>0</v>
      </c>
      <c r="BJ43" s="33">
        <f>$AK$43*Cronogramas!BH42</f>
        <v>0</v>
      </c>
      <c r="BK43" s="33">
        <f>$AK$43*Cronogramas!BI42</f>
        <v>0</v>
      </c>
      <c r="BL43" s="33">
        <f>$AK$43*Cronogramas!BJ42</f>
        <v>0</v>
      </c>
      <c r="BM43" s="33">
        <f>$AK$43*Cronogramas!BK42</f>
        <v>0</v>
      </c>
      <c r="BN43" s="33">
        <f>$AK$43*Cronogramas!BL42</f>
        <v>0</v>
      </c>
      <c r="BO43" s="33">
        <f>$AK$43*Cronogramas!BM42</f>
        <v>0</v>
      </c>
      <c r="BP43" s="24"/>
      <c r="BQ43" s="48">
        <v>0.1</v>
      </c>
      <c r="BR43" s="47">
        <f t="shared" si="34"/>
        <v>2393.5500000000002</v>
      </c>
      <c r="BS43" s="33">
        <f ca="1">Cronogramas!BO42*$BR43</f>
        <v>0</v>
      </c>
      <c r="BT43" s="33">
        <f ca="1">Cronogramas!BP42*$BR43</f>
        <v>0</v>
      </c>
      <c r="BU43" s="33">
        <f ca="1">Cronogramas!BQ42*$BR43</f>
        <v>0</v>
      </c>
      <c r="BV43" s="33">
        <f ca="1">Cronogramas!BR42*$BR43</f>
        <v>0</v>
      </c>
      <c r="BW43" s="33">
        <f ca="1">Cronogramas!BS42*$BR43</f>
        <v>4787.1000000000004</v>
      </c>
      <c r="BX43" s="33">
        <f ca="1">Cronogramas!BT42*$BR43</f>
        <v>0</v>
      </c>
      <c r="BY43" s="33">
        <f ca="1">Cronogramas!BU42*$BR43</f>
        <v>0</v>
      </c>
      <c r="BZ43" s="33">
        <f ca="1">Cronogramas!BV42*$BR43</f>
        <v>0</v>
      </c>
      <c r="CA43" s="33">
        <f ca="1">Cronogramas!BW42*$BR43</f>
        <v>4787.1000000000004</v>
      </c>
      <c r="CB43" s="33">
        <f ca="1">Cronogramas!BX42*$BR43</f>
        <v>0</v>
      </c>
      <c r="CC43" s="33">
        <f ca="1">Cronogramas!BY42*$BR43</f>
        <v>0</v>
      </c>
      <c r="CD43" s="33">
        <f ca="1">Cronogramas!BZ42*$BR43</f>
        <v>0</v>
      </c>
      <c r="CE43" s="33">
        <f ca="1">Cronogramas!CA42*$BR43</f>
        <v>4787.1000000000004</v>
      </c>
      <c r="CF43" s="33">
        <f ca="1">Cronogramas!CB42*$BR43</f>
        <v>0</v>
      </c>
      <c r="CG43" s="33">
        <f ca="1">Cronogramas!CC42*$BR43</f>
        <v>0</v>
      </c>
      <c r="CH43" s="33">
        <f ca="1">Cronogramas!CD42*$BR43</f>
        <v>0</v>
      </c>
      <c r="CI43" s="33">
        <f ca="1">Cronogramas!CE42*$BR43</f>
        <v>4787.1000000000004</v>
      </c>
      <c r="CJ43" s="33">
        <f ca="1">Cronogramas!CF42*$BR43</f>
        <v>0</v>
      </c>
      <c r="CK43" s="33">
        <f ca="1">Cronogramas!CG42*$BR43</f>
        <v>0</v>
      </c>
      <c r="CL43" s="33">
        <f ca="1">Cronogramas!CH42*$BR43</f>
        <v>0</v>
      </c>
      <c r="CM43" s="33">
        <f ca="1">Cronogramas!CI42*$BR43</f>
        <v>4787.1000000000004</v>
      </c>
      <c r="CN43" s="33">
        <f ca="1">Cronogramas!CJ42*$BR43</f>
        <v>0</v>
      </c>
      <c r="CO43" s="33">
        <f ca="1">Cronogramas!CK42*$BR43</f>
        <v>0</v>
      </c>
      <c r="CP43" s="33">
        <f ca="1">Cronogramas!CL42*$BR43</f>
        <v>0</v>
      </c>
      <c r="CQ43" s="33">
        <f ca="1">Cronogramas!CM42*$BR43</f>
        <v>4787.1000000000004</v>
      </c>
      <c r="CR43" s="33">
        <f ca="1">Cronogramas!CN42*$BR43</f>
        <v>0</v>
      </c>
      <c r="CS43" s="33">
        <f ca="1">Cronogramas!CO42*$BR43</f>
        <v>0</v>
      </c>
      <c r="CT43" s="33">
        <f ca="1">Cronogramas!CP42*$BR43</f>
        <v>0</v>
      </c>
      <c r="CU43" s="33">
        <f ca="1">Cronogramas!CQ42*$BR43</f>
        <v>4787.1000000000004</v>
      </c>
      <c r="CV43" s="33">
        <f ca="1">Cronogramas!CR42*$BR43</f>
        <v>0</v>
      </c>
      <c r="CW43" s="16"/>
      <c r="CX43" s="16"/>
      <c r="CY43" s="36">
        <v>2.5000000000000001E-2</v>
      </c>
      <c r="CZ43" s="33">
        <f t="shared" ca="1" si="35"/>
        <v>0</v>
      </c>
      <c r="DA43" s="33">
        <f t="shared" ca="1" si="35"/>
        <v>132.97499999999999</v>
      </c>
      <c r="DB43" s="33">
        <f t="shared" ca="1" si="35"/>
        <v>132.97499999999999</v>
      </c>
      <c r="DC43" s="33">
        <f t="shared" ca="1" si="35"/>
        <v>132.97499999999999</v>
      </c>
      <c r="DD43" s="33">
        <f t="shared" ca="1" si="35"/>
        <v>0</v>
      </c>
      <c r="DE43" s="33">
        <f t="shared" ca="1" si="35"/>
        <v>132.97499999999999</v>
      </c>
      <c r="DF43" s="33">
        <f t="shared" ca="1" si="35"/>
        <v>132.97499999999999</v>
      </c>
      <c r="DG43" s="33">
        <f t="shared" ca="1" si="35"/>
        <v>132.97499999999999</v>
      </c>
      <c r="DH43" s="33">
        <f t="shared" ca="1" si="35"/>
        <v>0</v>
      </c>
      <c r="DI43" s="33">
        <f t="shared" ca="1" si="35"/>
        <v>132.97499999999999</v>
      </c>
      <c r="DJ43" s="33">
        <f t="shared" ca="1" si="36"/>
        <v>132.97499999999999</v>
      </c>
      <c r="DK43" s="33">
        <f t="shared" ca="1" si="36"/>
        <v>132.97499999999999</v>
      </c>
      <c r="DL43" s="33">
        <f t="shared" ca="1" si="36"/>
        <v>0</v>
      </c>
      <c r="DM43" s="33">
        <f t="shared" ca="1" si="36"/>
        <v>132.97499999999999</v>
      </c>
      <c r="DN43" s="33">
        <f t="shared" ca="1" si="36"/>
        <v>132.97499999999999</v>
      </c>
      <c r="DO43" s="33">
        <f t="shared" ca="1" si="36"/>
        <v>132.97499999999999</v>
      </c>
      <c r="DP43" s="33">
        <f t="shared" ca="1" si="36"/>
        <v>0</v>
      </c>
      <c r="DQ43" s="33">
        <f t="shared" ca="1" si="36"/>
        <v>132.97499999999999</v>
      </c>
      <c r="DR43" s="33">
        <f t="shared" ca="1" si="36"/>
        <v>132.97499999999999</v>
      </c>
      <c r="DS43" s="33">
        <f t="shared" ca="1" si="36"/>
        <v>132.97499999999999</v>
      </c>
      <c r="DT43" s="33">
        <f t="shared" ca="1" si="37"/>
        <v>0</v>
      </c>
      <c r="DU43" s="33">
        <f t="shared" ca="1" si="37"/>
        <v>132.97499999999999</v>
      </c>
      <c r="DV43" s="33">
        <f t="shared" ca="1" si="37"/>
        <v>132.97499999999999</v>
      </c>
      <c r="DW43" s="33">
        <f t="shared" ca="1" si="37"/>
        <v>132.97499999999999</v>
      </c>
      <c r="DX43" s="33">
        <f t="shared" ca="1" si="37"/>
        <v>0</v>
      </c>
      <c r="DY43" s="33">
        <f t="shared" ca="1" si="37"/>
        <v>132.97499999999999</v>
      </c>
      <c r="DZ43" s="33">
        <f t="shared" ca="1" si="37"/>
        <v>132.97499999999999</v>
      </c>
      <c r="EA43" s="33">
        <f t="shared" ca="1" si="37"/>
        <v>132.97499999999999</v>
      </c>
      <c r="EB43" s="33">
        <f t="shared" ca="1" si="37"/>
        <v>0</v>
      </c>
      <c r="EC43" s="33">
        <f t="shared" ca="1" si="37"/>
        <v>132.97499999999999</v>
      </c>
      <c r="EE43" s="17"/>
      <c r="EF43" s="17"/>
      <c r="EG43" s="17"/>
      <c r="EH43" s="17"/>
    </row>
    <row r="44" spans="1:138" s="21" customFormat="1" ht="15" customHeight="1" x14ac:dyDescent="0.3">
      <c r="A44" s="57"/>
      <c r="B44" s="98" t="str">
        <f>Cronogramas!B43</f>
        <v>1.3.2</v>
      </c>
      <c r="C44" s="99" t="str">
        <f>Cronogramas!C43</f>
        <v>Programas e Sistemas Operacionais</v>
      </c>
      <c r="D44" s="108"/>
      <c r="E44" s="109"/>
      <c r="F44" s="109"/>
      <c r="G44" s="109"/>
      <c r="H44" s="109"/>
      <c r="I44" s="109"/>
      <c r="J44" s="109"/>
      <c r="K44" s="109"/>
      <c r="L44" s="109"/>
      <c r="M44" s="109"/>
      <c r="N44" s="109"/>
      <c r="O44" s="109"/>
      <c r="P44" s="109"/>
      <c r="Q44" s="109"/>
      <c r="R44" s="110"/>
      <c r="S44" s="108"/>
      <c r="T44" s="109"/>
      <c r="U44" s="109"/>
      <c r="V44" s="109"/>
      <c r="W44" s="109"/>
      <c r="X44" s="109"/>
      <c r="Y44" s="109"/>
      <c r="Z44" s="109"/>
      <c r="AA44" s="109"/>
      <c r="AB44" s="109"/>
      <c r="AC44" s="109"/>
      <c r="AD44" s="109"/>
      <c r="AE44" s="109"/>
      <c r="AF44" s="109"/>
      <c r="AG44" s="110"/>
      <c r="AH44" s="27"/>
      <c r="AI44" s="121"/>
      <c r="AJ44" s="113"/>
      <c r="AK44" s="120"/>
      <c r="AL44" s="118"/>
      <c r="AM44" s="118"/>
      <c r="AN44" s="118"/>
      <c r="AO44" s="118"/>
      <c r="AP44" s="118"/>
      <c r="AQ44" s="118"/>
      <c r="AR44" s="118"/>
      <c r="AS44" s="118"/>
      <c r="AT44" s="118"/>
      <c r="AU44" s="118"/>
      <c r="AV44" s="118"/>
      <c r="AW44" s="118"/>
      <c r="AX44" s="118"/>
      <c r="AY44" s="118"/>
      <c r="AZ44" s="118"/>
      <c r="BA44" s="118"/>
      <c r="BB44" s="118"/>
      <c r="BC44" s="118"/>
      <c r="BD44" s="118"/>
      <c r="BE44" s="118"/>
      <c r="BF44" s="118"/>
      <c r="BG44" s="118"/>
      <c r="BH44" s="118"/>
      <c r="BI44" s="118"/>
      <c r="BJ44" s="118"/>
      <c r="BK44" s="118"/>
      <c r="BL44" s="118"/>
      <c r="BM44" s="118"/>
      <c r="BN44" s="118"/>
      <c r="BO44" s="118"/>
      <c r="BP44" s="15"/>
      <c r="BQ44" s="123"/>
      <c r="BR44" s="124">
        <f>SUBTOTAL(9,BR45:BR48)</f>
        <v>6188454.3031401327</v>
      </c>
      <c r="BS44" s="123"/>
      <c r="BT44" s="118"/>
      <c r="BU44" s="118"/>
      <c r="BV44" s="118"/>
      <c r="BW44" s="118"/>
      <c r="BX44" s="118"/>
      <c r="BY44" s="118"/>
      <c r="BZ44" s="118"/>
      <c r="CA44" s="118"/>
      <c r="CB44" s="118"/>
      <c r="CC44" s="118"/>
      <c r="CD44" s="118"/>
      <c r="CE44" s="118"/>
      <c r="CF44" s="118"/>
      <c r="CG44" s="118"/>
      <c r="CH44" s="118"/>
      <c r="CI44" s="118"/>
      <c r="CJ44" s="118"/>
      <c r="CK44" s="118"/>
      <c r="CL44" s="118"/>
      <c r="CM44" s="118"/>
      <c r="CN44" s="118"/>
      <c r="CO44" s="118"/>
      <c r="CP44" s="118"/>
      <c r="CQ44" s="118"/>
      <c r="CR44" s="118"/>
      <c r="CS44" s="118"/>
      <c r="CT44" s="118"/>
      <c r="CU44" s="118"/>
      <c r="CV44" s="119"/>
      <c r="CW44" s="16"/>
      <c r="CX44" s="16"/>
      <c r="CY44" s="113"/>
      <c r="CZ44" s="123"/>
      <c r="DA44" s="118"/>
      <c r="DB44" s="118"/>
      <c r="DC44" s="118"/>
      <c r="DD44" s="118"/>
      <c r="DE44" s="118"/>
      <c r="DF44" s="118"/>
      <c r="DG44" s="118"/>
      <c r="DH44" s="118"/>
      <c r="DI44" s="118"/>
      <c r="DJ44" s="118"/>
      <c r="DK44" s="118"/>
      <c r="DL44" s="118"/>
      <c r="DM44" s="118"/>
      <c r="DN44" s="118"/>
      <c r="DO44" s="118"/>
      <c r="DP44" s="118"/>
      <c r="DQ44" s="118"/>
      <c r="DR44" s="118"/>
      <c r="DS44" s="118"/>
      <c r="DT44" s="118"/>
      <c r="DU44" s="118"/>
      <c r="DV44" s="118"/>
      <c r="DW44" s="118"/>
      <c r="DX44" s="118"/>
      <c r="DY44" s="118"/>
      <c r="DZ44" s="118"/>
      <c r="EA44" s="118"/>
      <c r="EB44" s="118"/>
      <c r="EC44" s="119"/>
      <c r="EE44" s="17"/>
      <c r="EF44" s="17"/>
      <c r="EG44" s="17"/>
      <c r="EH44" s="17"/>
    </row>
    <row r="45" spans="1:138" ht="15" customHeight="1" x14ac:dyDescent="0.3">
      <c r="A45" s="57"/>
      <c r="B45" s="2" t="str">
        <f>Cronogramas!B44</f>
        <v>1.3.2.1</v>
      </c>
      <c r="C45" s="3" t="str">
        <f>Cronogramas!C44</f>
        <v>Sistema de Gestão da Operação</v>
      </c>
      <c r="D45" s="4">
        <f>Cronogramas!E44</f>
        <v>1</v>
      </c>
      <c r="E45" s="4">
        <f>Cronogramas!F44</f>
        <v>1</v>
      </c>
      <c r="F45" s="4">
        <f>Cronogramas!G44</f>
        <v>1</v>
      </c>
      <c r="G45" s="4">
        <f>Cronogramas!H44</f>
        <v>1</v>
      </c>
      <c r="H45" s="4">
        <f>Cronogramas!I44</f>
        <v>1</v>
      </c>
      <c r="I45" s="4">
        <f>Cronogramas!J44</f>
        <v>1</v>
      </c>
      <c r="J45" s="4">
        <f>Cronogramas!K44</f>
        <v>1</v>
      </c>
      <c r="K45" s="4">
        <f>Cronogramas!L44</f>
        <v>1</v>
      </c>
      <c r="L45" s="4">
        <f>Cronogramas!M44</f>
        <v>1</v>
      </c>
      <c r="M45" s="4">
        <f>Cronogramas!N44</f>
        <v>1</v>
      </c>
      <c r="N45" s="4">
        <f>Cronogramas!O44</f>
        <v>1</v>
      </c>
      <c r="O45" s="4">
        <f>Cronogramas!P44</f>
        <v>1</v>
      </c>
      <c r="P45" s="4">
        <f>Cronogramas!Q44</f>
        <v>1</v>
      </c>
      <c r="Q45" s="4">
        <f>Cronogramas!R44</f>
        <v>1</v>
      </c>
      <c r="R45" s="4">
        <f>Cronogramas!S44</f>
        <v>1</v>
      </c>
      <c r="S45" s="4">
        <f>Cronogramas!T44</f>
        <v>1</v>
      </c>
      <c r="T45" s="4">
        <f>Cronogramas!U44</f>
        <v>1</v>
      </c>
      <c r="U45" s="4">
        <f>Cronogramas!V44</f>
        <v>1</v>
      </c>
      <c r="V45" s="4">
        <f>Cronogramas!W44</f>
        <v>1</v>
      </c>
      <c r="W45" s="4">
        <f>Cronogramas!X44</f>
        <v>1</v>
      </c>
      <c r="X45" s="4">
        <f>Cronogramas!Y44</f>
        <v>1</v>
      </c>
      <c r="Y45" s="4">
        <f>Cronogramas!Z44</f>
        <v>1</v>
      </c>
      <c r="Z45" s="4">
        <f>Cronogramas!AA44</f>
        <v>1</v>
      </c>
      <c r="AA45" s="4">
        <f>Cronogramas!AB44</f>
        <v>1</v>
      </c>
      <c r="AB45" s="4">
        <f>Cronogramas!AC44</f>
        <v>1</v>
      </c>
      <c r="AC45" s="4">
        <f>Cronogramas!AD44</f>
        <v>1</v>
      </c>
      <c r="AD45" s="4">
        <f>Cronogramas!AE44</f>
        <v>1</v>
      </c>
      <c r="AE45" s="4">
        <f>Cronogramas!AF44</f>
        <v>1</v>
      </c>
      <c r="AF45" s="4">
        <f>Cronogramas!AG44</f>
        <v>1</v>
      </c>
      <c r="AG45" s="4">
        <f>Cronogramas!AH44</f>
        <v>1</v>
      </c>
      <c r="AH45" s="28"/>
      <c r="AI45" s="34" t="s">
        <v>71</v>
      </c>
      <c r="AJ45" s="6">
        <v>30</v>
      </c>
      <c r="AK45" s="35">
        <v>1621591.8009637024</v>
      </c>
      <c r="AL45" s="33">
        <f>$AK$45*Cronogramas!AJ44</f>
        <v>1621591.8009637024</v>
      </c>
      <c r="AM45" s="33">
        <f>$AK$45*Cronogramas!AK44</f>
        <v>0</v>
      </c>
      <c r="AN45" s="33">
        <f>$AK$45*Cronogramas!AL44</f>
        <v>0</v>
      </c>
      <c r="AO45" s="33">
        <f>$AK$45*Cronogramas!AM44</f>
        <v>0</v>
      </c>
      <c r="AP45" s="33">
        <f>$AK$45*Cronogramas!AN44</f>
        <v>0</v>
      </c>
      <c r="AQ45" s="33">
        <f>$AK$45*Cronogramas!AO44</f>
        <v>0</v>
      </c>
      <c r="AR45" s="33">
        <f>$AK$45*Cronogramas!AP44</f>
        <v>0</v>
      </c>
      <c r="AS45" s="33">
        <f>$AK$45*Cronogramas!AQ44</f>
        <v>0</v>
      </c>
      <c r="AT45" s="33">
        <f>$AK$45*Cronogramas!AR44</f>
        <v>0</v>
      </c>
      <c r="AU45" s="33">
        <f>$AK$45*Cronogramas!AS44</f>
        <v>0</v>
      </c>
      <c r="AV45" s="33">
        <f>$AK$45*Cronogramas!AT44</f>
        <v>0</v>
      </c>
      <c r="AW45" s="33">
        <f>$AK$45*Cronogramas!AU44</f>
        <v>0</v>
      </c>
      <c r="AX45" s="33">
        <f>$AK$45*Cronogramas!AV44</f>
        <v>0</v>
      </c>
      <c r="AY45" s="33">
        <f>$AK$45*Cronogramas!AW44</f>
        <v>0</v>
      </c>
      <c r="AZ45" s="33">
        <f>$AK$45*Cronogramas!AX44</f>
        <v>0</v>
      </c>
      <c r="BA45" s="33">
        <f>$AK$45*Cronogramas!AY44</f>
        <v>0</v>
      </c>
      <c r="BB45" s="33">
        <f>$AK$45*Cronogramas!AZ44</f>
        <v>0</v>
      </c>
      <c r="BC45" s="33">
        <f>$AK$45*Cronogramas!BA44</f>
        <v>0</v>
      </c>
      <c r="BD45" s="33">
        <f>$AK$45*Cronogramas!BB44</f>
        <v>0</v>
      </c>
      <c r="BE45" s="33">
        <f>$AK$45*Cronogramas!BC44</f>
        <v>0</v>
      </c>
      <c r="BF45" s="33">
        <f>$AK$45*Cronogramas!BD44</f>
        <v>0</v>
      </c>
      <c r="BG45" s="33">
        <f>$AK$45*Cronogramas!BE44</f>
        <v>0</v>
      </c>
      <c r="BH45" s="33">
        <f>$AK$45*Cronogramas!BF44</f>
        <v>0</v>
      </c>
      <c r="BI45" s="33">
        <f>$AK$45*Cronogramas!BG44</f>
        <v>0</v>
      </c>
      <c r="BJ45" s="33">
        <f>$AK$45*Cronogramas!BH44</f>
        <v>0</v>
      </c>
      <c r="BK45" s="33">
        <f>$AK$45*Cronogramas!BI44</f>
        <v>0</v>
      </c>
      <c r="BL45" s="33">
        <f>$AK$45*Cronogramas!BJ44</f>
        <v>0</v>
      </c>
      <c r="BM45" s="33">
        <f>$AK$45*Cronogramas!BK44</f>
        <v>0</v>
      </c>
      <c r="BN45" s="33">
        <f>$AK$45*Cronogramas!BL44</f>
        <v>0</v>
      </c>
      <c r="BO45" s="33">
        <f>$AK$45*Cronogramas!BM44</f>
        <v>0</v>
      </c>
      <c r="BP45" s="24"/>
      <c r="BQ45" s="48">
        <v>0</v>
      </c>
      <c r="BR45" s="47">
        <f>AK45*(1-BQ45)</f>
        <v>1621591.8009637024</v>
      </c>
      <c r="BS45" s="33">
        <f ca="1">Cronogramas!BO44*$BR45</f>
        <v>0</v>
      </c>
      <c r="BT45" s="33">
        <f ca="1">Cronogramas!BP44*$BR45</f>
        <v>0</v>
      </c>
      <c r="BU45" s="33">
        <f ca="1">Cronogramas!BQ44*$BR45</f>
        <v>0</v>
      </c>
      <c r="BV45" s="33">
        <f ca="1">Cronogramas!BR44*$BR45</f>
        <v>0</v>
      </c>
      <c r="BW45" s="33">
        <f ca="1">Cronogramas!BS44*$BR45</f>
        <v>0</v>
      </c>
      <c r="BX45" s="33">
        <f ca="1">Cronogramas!BT44*$BR45</f>
        <v>0</v>
      </c>
      <c r="BY45" s="33">
        <f ca="1">Cronogramas!BU44*$BR45</f>
        <v>0</v>
      </c>
      <c r="BZ45" s="33">
        <f ca="1">Cronogramas!BV44*$BR45</f>
        <v>0</v>
      </c>
      <c r="CA45" s="33">
        <f ca="1">Cronogramas!BW44*$BR45</f>
        <v>0</v>
      </c>
      <c r="CB45" s="33">
        <f ca="1">Cronogramas!BX44*$BR45</f>
        <v>0</v>
      </c>
      <c r="CC45" s="33">
        <f ca="1">Cronogramas!BY44*$BR45</f>
        <v>0</v>
      </c>
      <c r="CD45" s="33">
        <f ca="1">Cronogramas!BZ44*$BR45</f>
        <v>0</v>
      </c>
      <c r="CE45" s="33">
        <f ca="1">Cronogramas!CA44*$BR45</f>
        <v>0</v>
      </c>
      <c r="CF45" s="33">
        <f ca="1">Cronogramas!CB44*$BR45</f>
        <v>0</v>
      </c>
      <c r="CG45" s="33">
        <f ca="1">Cronogramas!CC44*$BR45</f>
        <v>0</v>
      </c>
      <c r="CH45" s="33">
        <f ca="1">Cronogramas!CD44*$BR45</f>
        <v>0</v>
      </c>
      <c r="CI45" s="33">
        <f ca="1">Cronogramas!CE44*$BR45</f>
        <v>0</v>
      </c>
      <c r="CJ45" s="33">
        <f ca="1">Cronogramas!CF44*$BR45</f>
        <v>0</v>
      </c>
      <c r="CK45" s="33">
        <f ca="1">Cronogramas!CG44*$BR45</f>
        <v>0</v>
      </c>
      <c r="CL45" s="33">
        <f ca="1">Cronogramas!CH44*$BR45</f>
        <v>0</v>
      </c>
      <c r="CM45" s="33">
        <f ca="1">Cronogramas!CI44*$BR45</f>
        <v>0</v>
      </c>
      <c r="CN45" s="33">
        <f ca="1">Cronogramas!CJ44*$BR45</f>
        <v>0</v>
      </c>
      <c r="CO45" s="33">
        <f ca="1">Cronogramas!CK44*$BR45</f>
        <v>0</v>
      </c>
      <c r="CP45" s="33">
        <f ca="1">Cronogramas!CL44*$BR45</f>
        <v>0</v>
      </c>
      <c r="CQ45" s="33">
        <f ca="1">Cronogramas!CM44*$BR45</f>
        <v>0</v>
      </c>
      <c r="CR45" s="33">
        <f ca="1">Cronogramas!CN44*$BR45</f>
        <v>0</v>
      </c>
      <c r="CS45" s="33">
        <f ca="1">Cronogramas!CO44*$BR45</f>
        <v>0</v>
      </c>
      <c r="CT45" s="33">
        <f ca="1">Cronogramas!CP44*$BR45</f>
        <v>0</v>
      </c>
      <c r="CU45" s="33">
        <f ca="1">Cronogramas!CQ44*$BR45</f>
        <v>0</v>
      </c>
      <c r="CV45" s="33">
        <f ca="1">Cronogramas!CR44*$BR45</f>
        <v>0</v>
      </c>
      <c r="CW45" s="16"/>
      <c r="CX45" s="16"/>
      <c r="CY45" s="36">
        <v>1.4999999999999999E-2</v>
      </c>
      <c r="CZ45" s="33">
        <f t="shared" ref="CZ45:DI48" ca="1" si="38">IF((AL45+BS45)&gt;0,0,(D45*$AK45*$CY45))</f>
        <v>0</v>
      </c>
      <c r="DA45" s="33">
        <f t="shared" ca="1" si="38"/>
        <v>24323.877014455535</v>
      </c>
      <c r="DB45" s="33">
        <f t="shared" ca="1" si="38"/>
        <v>24323.877014455535</v>
      </c>
      <c r="DC45" s="33">
        <f t="shared" ca="1" si="38"/>
        <v>24323.877014455535</v>
      </c>
      <c r="DD45" s="33">
        <f t="shared" ca="1" si="38"/>
        <v>24323.877014455535</v>
      </c>
      <c r="DE45" s="33">
        <f t="shared" ca="1" si="38"/>
        <v>24323.877014455535</v>
      </c>
      <c r="DF45" s="33">
        <f t="shared" ca="1" si="38"/>
        <v>24323.877014455535</v>
      </c>
      <c r="DG45" s="33">
        <f t="shared" ca="1" si="38"/>
        <v>24323.877014455535</v>
      </c>
      <c r="DH45" s="33">
        <f t="shared" ca="1" si="38"/>
        <v>24323.877014455535</v>
      </c>
      <c r="DI45" s="33">
        <f t="shared" ca="1" si="38"/>
        <v>24323.877014455535</v>
      </c>
      <c r="DJ45" s="33">
        <f t="shared" ref="DJ45:DS48" ca="1" si="39">IF((AV45+CC45)&gt;0,0,(N45*$AK45*$CY45))</f>
        <v>24323.877014455535</v>
      </c>
      <c r="DK45" s="33">
        <f t="shared" ca="1" si="39"/>
        <v>24323.877014455535</v>
      </c>
      <c r="DL45" s="33">
        <f t="shared" ca="1" si="39"/>
        <v>24323.877014455535</v>
      </c>
      <c r="DM45" s="33">
        <f t="shared" ca="1" si="39"/>
        <v>24323.877014455535</v>
      </c>
      <c r="DN45" s="33">
        <f t="shared" ca="1" si="39"/>
        <v>24323.877014455535</v>
      </c>
      <c r="DO45" s="33">
        <f t="shared" ca="1" si="39"/>
        <v>24323.877014455535</v>
      </c>
      <c r="DP45" s="33">
        <f t="shared" ca="1" si="39"/>
        <v>24323.877014455535</v>
      </c>
      <c r="DQ45" s="33">
        <f t="shared" ca="1" si="39"/>
        <v>24323.877014455535</v>
      </c>
      <c r="DR45" s="33">
        <f t="shared" ca="1" si="39"/>
        <v>24323.877014455535</v>
      </c>
      <c r="DS45" s="33">
        <f t="shared" ca="1" si="39"/>
        <v>24323.877014455535</v>
      </c>
      <c r="DT45" s="33">
        <f t="shared" ref="DT45:EC48" ca="1" si="40">IF((BF45+CM45)&gt;0,0,(X45*$AK45*$CY45))</f>
        <v>24323.877014455535</v>
      </c>
      <c r="DU45" s="33">
        <f t="shared" ca="1" si="40"/>
        <v>24323.877014455535</v>
      </c>
      <c r="DV45" s="33">
        <f t="shared" ca="1" si="40"/>
        <v>24323.877014455535</v>
      </c>
      <c r="DW45" s="33">
        <f t="shared" ca="1" si="40"/>
        <v>24323.877014455535</v>
      </c>
      <c r="DX45" s="33">
        <f t="shared" ca="1" si="40"/>
        <v>24323.877014455535</v>
      </c>
      <c r="DY45" s="33">
        <f t="shared" ca="1" si="40"/>
        <v>24323.877014455535</v>
      </c>
      <c r="DZ45" s="33">
        <f t="shared" ca="1" si="40"/>
        <v>24323.877014455535</v>
      </c>
      <c r="EA45" s="33">
        <f t="shared" ca="1" si="40"/>
        <v>24323.877014455535</v>
      </c>
      <c r="EB45" s="33">
        <f t="shared" ca="1" si="40"/>
        <v>24323.877014455535</v>
      </c>
      <c r="EC45" s="33">
        <f t="shared" ca="1" si="40"/>
        <v>24323.877014455535</v>
      </c>
      <c r="EE45" s="17"/>
      <c r="EF45" s="17"/>
      <c r="EG45" s="17"/>
      <c r="EH45" s="17"/>
    </row>
    <row r="46" spans="1:138" ht="15" customHeight="1" x14ac:dyDescent="0.3">
      <c r="A46" s="57"/>
      <c r="B46" s="2" t="str">
        <f>Cronogramas!B45</f>
        <v>1.3.2.2</v>
      </c>
      <c r="C46" s="3" t="str">
        <f>Cronogramas!C45</f>
        <v>SIG - Sistema de Informações Georreferenciadas</v>
      </c>
      <c r="D46" s="4">
        <f>Cronogramas!E45</f>
        <v>1</v>
      </c>
      <c r="E46" s="4">
        <f>Cronogramas!F45</f>
        <v>1</v>
      </c>
      <c r="F46" s="4">
        <f>Cronogramas!G45</f>
        <v>1</v>
      </c>
      <c r="G46" s="4">
        <f>Cronogramas!H45</f>
        <v>1</v>
      </c>
      <c r="H46" s="4">
        <f>Cronogramas!I45</f>
        <v>1</v>
      </c>
      <c r="I46" s="4">
        <f>Cronogramas!J45</f>
        <v>1</v>
      </c>
      <c r="J46" s="4">
        <f>Cronogramas!K45</f>
        <v>1</v>
      </c>
      <c r="K46" s="4">
        <f>Cronogramas!L45</f>
        <v>1</v>
      </c>
      <c r="L46" s="4">
        <f>Cronogramas!M45</f>
        <v>1</v>
      </c>
      <c r="M46" s="4">
        <f>Cronogramas!N45</f>
        <v>1</v>
      </c>
      <c r="N46" s="4">
        <f>Cronogramas!O45</f>
        <v>1</v>
      </c>
      <c r="O46" s="4">
        <f>Cronogramas!P45</f>
        <v>1</v>
      </c>
      <c r="P46" s="4">
        <f>Cronogramas!Q45</f>
        <v>1</v>
      </c>
      <c r="Q46" s="4">
        <f>Cronogramas!R45</f>
        <v>1</v>
      </c>
      <c r="R46" s="4">
        <f>Cronogramas!S45</f>
        <v>1</v>
      </c>
      <c r="S46" s="4">
        <f>Cronogramas!T45</f>
        <v>1</v>
      </c>
      <c r="T46" s="4">
        <f>Cronogramas!U45</f>
        <v>1</v>
      </c>
      <c r="U46" s="4">
        <f>Cronogramas!V45</f>
        <v>1</v>
      </c>
      <c r="V46" s="4">
        <f>Cronogramas!W45</f>
        <v>1</v>
      </c>
      <c r="W46" s="4">
        <f>Cronogramas!X45</f>
        <v>1</v>
      </c>
      <c r="X46" s="4">
        <f>Cronogramas!Y45</f>
        <v>1</v>
      </c>
      <c r="Y46" s="4">
        <f>Cronogramas!Z45</f>
        <v>1</v>
      </c>
      <c r="Z46" s="4">
        <f>Cronogramas!AA45</f>
        <v>1</v>
      </c>
      <c r="AA46" s="4">
        <f>Cronogramas!AB45</f>
        <v>1</v>
      </c>
      <c r="AB46" s="4">
        <f>Cronogramas!AC45</f>
        <v>1</v>
      </c>
      <c r="AC46" s="4">
        <f>Cronogramas!AD45</f>
        <v>1</v>
      </c>
      <c r="AD46" s="4">
        <f>Cronogramas!AE45</f>
        <v>1</v>
      </c>
      <c r="AE46" s="4">
        <f>Cronogramas!AF45</f>
        <v>1</v>
      </c>
      <c r="AF46" s="4">
        <f>Cronogramas!AG45</f>
        <v>1</v>
      </c>
      <c r="AG46" s="4">
        <f>Cronogramas!AH45</f>
        <v>1</v>
      </c>
      <c r="AH46" s="28"/>
      <c r="AI46" s="34" t="s">
        <v>71</v>
      </c>
      <c r="AJ46" s="6">
        <v>30</v>
      </c>
      <c r="AK46" s="35">
        <v>2195677.4123429949</v>
      </c>
      <c r="AL46" s="33">
        <f>$AK$46*Cronogramas!AJ45</f>
        <v>2195677.4123429949</v>
      </c>
      <c r="AM46" s="33">
        <f>$AK$46*Cronogramas!AK45</f>
        <v>0</v>
      </c>
      <c r="AN46" s="33">
        <f>$AK$46*Cronogramas!AL45</f>
        <v>0</v>
      </c>
      <c r="AO46" s="33">
        <f>$AK$46*Cronogramas!AM45</f>
        <v>0</v>
      </c>
      <c r="AP46" s="33">
        <f>$AK$46*Cronogramas!AN45</f>
        <v>0</v>
      </c>
      <c r="AQ46" s="33">
        <f>$AK$46*Cronogramas!AO45</f>
        <v>0</v>
      </c>
      <c r="AR46" s="33">
        <f>$AK$46*Cronogramas!AP45</f>
        <v>0</v>
      </c>
      <c r="AS46" s="33">
        <f>$AK$46*Cronogramas!AQ45</f>
        <v>0</v>
      </c>
      <c r="AT46" s="33">
        <f>$AK$46*Cronogramas!AR45</f>
        <v>0</v>
      </c>
      <c r="AU46" s="33">
        <f>$AK$46*Cronogramas!AS45</f>
        <v>0</v>
      </c>
      <c r="AV46" s="33">
        <f>$AK$46*Cronogramas!AT45</f>
        <v>0</v>
      </c>
      <c r="AW46" s="33">
        <f>$AK$46*Cronogramas!AU45</f>
        <v>0</v>
      </c>
      <c r="AX46" s="33">
        <f>$AK$46*Cronogramas!AV45</f>
        <v>0</v>
      </c>
      <c r="AY46" s="33">
        <f>$AK$46*Cronogramas!AW45</f>
        <v>0</v>
      </c>
      <c r="AZ46" s="33">
        <f>$AK$46*Cronogramas!AX45</f>
        <v>0</v>
      </c>
      <c r="BA46" s="33">
        <f>$AK$46*Cronogramas!AY45</f>
        <v>0</v>
      </c>
      <c r="BB46" s="33">
        <f>$AK$46*Cronogramas!AZ45</f>
        <v>0</v>
      </c>
      <c r="BC46" s="33">
        <f>$AK$46*Cronogramas!BA45</f>
        <v>0</v>
      </c>
      <c r="BD46" s="33">
        <f>$AK$46*Cronogramas!BB45</f>
        <v>0</v>
      </c>
      <c r="BE46" s="33">
        <f>$AK$46*Cronogramas!BC45</f>
        <v>0</v>
      </c>
      <c r="BF46" s="33">
        <f>$AK$46*Cronogramas!BD45</f>
        <v>0</v>
      </c>
      <c r="BG46" s="33">
        <f>$AK$46*Cronogramas!BE45</f>
        <v>0</v>
      </c>
      <c r="BH46" s="33">
        <f>$AK$46*Cronogramas!BF45</f>
        <v>0</v>
      </c>
      <c r="BI46" s="33">
        <f>$AK$46*Cronogramas!BG45</f>
        <v>0</v>
      </c>
      <c r="BJ46" s="33">
        <f>$AK$46*Cronogramas!BH45</f>
        <v>0</v>
      </c>
      <c r="BK46" s="33">
        <f>$AK$46*Cronogramas!BI45</f>
        <v>0</v>
      </c>
      <c r="BL46" s="33">
        <f>$AK$46*Cronogramas!BJ45</f>
        <v>0</v>
      </c>
      <c r="BM46" s="33">
        <f>$AK$46*Cronogramas!BK45</f>
        <v>0</v>
      </c>
      <c r="BN46" s="33">
        <f>$AK$46*Cronogramas!BL45</f>
        <v>0</v>
      </c>
      <c r="BO46" s="33">
        <f>$AK$46*Cronogramas!BM45</f>
        <v>0</v>
      </c>
      <c r="BP46" s="24"/>
      <c r="BQ46" s="48">
        <v>0</v>
      </c>
      <c r="BR46" s="47">
        <f>AK46*(1-BQ46)</f>
        <v>2195677.4123429949</v>
      </c>
      <c r="BS46" s="33">
        <f ca="1">Cronogramas!BO45*$BR46</f>
        <v>0</v>
      </c>
      <c r="BT46" s="33">
        <f ca="1">Cronogramas!BP45*$BR46</f>
        <v>0</v>
      </c>
      <c r="BU46" s="33">
        <f ca="1">Cronogramas!BQ45*$BR46</f>
        <v>0</v>
      </c>
      <c r="BV46" s="33">
        <f ca="1">Cronogramas!BR45*$BR46</f>
        <v>0</v>
      </c>
      <c r="BW46" s="33">
        <f ca="1">Cronogramas!BS45*$BR46</f>
        <v>0</v>
      </c>
      <c r="BX46" s="33">
        <f ca="1">Cronogramas!BT45*$BR46</f>
        <v>0</v>
      </c>
      <c r="BY46" s="33">
        <f ca="1">Cronogramas!BU45*$BR46</f>
        <v>0</v>
      </c>
      <c r="BZ46" s="33">
        <f ca="1">Cronogramas!BV45*$BR46</f>
        <v>0</v>
      </c>
      <c r="CA46" s="33">
        <f ca="1">Cronogramas!BW45*$BR46</f>
        <v>0</v>
      </c>
      <c r="CB46" s="33">
        <f ca="1">Cronogramas!BX45*$BR46</f>
        <v>0</v>
      </c>
      <c r="CC46" s="33">
        <f ca="1">Cronogramas!BY45*$BR46</f>
        <v>0</v>
      </c>
      <c r="CD46" s="33">
        <f ca="1">Cronogramas!BZ45*$BR46</f>
        <v>0</v>
      </c>
      <c r="CE46" s="33">
        <f ca="1">Cronogramas!CA45*$BR46</f>
        <v>0</v>
      </c>
      <c r="CF46" s="33">
        <f ca="1">Cronogramas!CB45*$BR46</f>
        <v>0</v>
      </c>
      <c r="CG46" s="33">
        <f ca="1">Cronogramas!CC45*$BR46</f>
        <v>0</v>
      </c>
      <c r="CH46" s="33">
        <f ca="1">Cronogramas!CD45*$BR46</f>
        <v>0</v>
      </c>
      <c r="CI46" s="33">
        <f ca="1">Cronogramas!CE45*$BR46</f>
        <v>0</v>
      </c>
      <c r="CJ46" s="33">
        <f ca="1">Cronogramas!CF45*$BR46</f>
        <v>0</v>
      </c>
      <c r="CK46" s="33">
        <f ca="1">Cronogramas!CG45*$BR46</f>
        <v>0</v>
      </c>
      <c r="CL46" s="33">
        <f ca="1">Cronogramas!CH45*$BR46</f>
        <v>0</v>
      </c>
      <c r="CM46" s="33">
        <f ca="1">Cronogramas!CI45*$BR46</f>
        <v>0</v>
      </c>
      <c r="CN46" s="33">
        <f ca="1">Cronogramas!CJ45*$BR46</f>
        <v>0</v>
      </c>
      <c r="CO46" s="33">
        <f ca="1">Cronogramas!CK45*$BR46</f>
        <v>0</v>
      </c>
      <c r="CP46" s="33">
        <f ca="1">Cronogramas!CL45*$BR46</f>
        <v>0</v>
      </c>
      <c r="CQ46" s="33">
        <f ca="1">Cronogramas!CM45*$BR46</f>
        <v>0</v>
      </c>
      <c r="CR46" s="33">
        <f ca="1">Cronogramas!CN45*$BR46</f>
        <v>0</v>
      </c>
      <c r="CS46" s="33">
        <f ca="1">Cronogramas!CO45*$BR46</f>
        <v>0</v>
      </c>
      <c r="CT46" s="33">
        <f ca="1">Cronogramas!CP45*$BR46</f>
        <v>0</v>
      </c>
      <c r="CU46" s="33">
        <f ca="1">Cronogramas!CQ45*$BR46</f>
        <v>0</v>
      </c>
      <c r="CV46" s="33">
        <f ca="1">Cronogramas!CR45*$BR46</f>
        <v>0</v>
      </c>
      <c r="CW46" s="16"/>
      <c r="CX46" s="16"/>
      <c r="CY46" s="36">
        <v>1.4999999999999999E-2</v>
      </c>
      <c r="CZ46" s="33">
        <f t="shared" ca="1" si="38"/>
        <v>0</v>
      </c>
      <c r="DA46" s="33">
        <f t="shared" ca="1" si="38"/>
        <v>32935.16118514492</v>
      </c>
      <c r="DB46" s="33">
        <f t="shared" ca="1" si="38"/>
        <v>32935.16118514492</v>
      </c>
      <c r="DC46" s="33">
        <f t="shared" ca="1" si="38"/>
        <v>32935.16118514492</v>
      </c>
      <c r="DD46" s="33">
        <f t="shared" ca="1" si="38"/>
        <v>32935.16118514492</v>
      </c>
      <c r="DE46" s="33">
        <f t="shared" ca="1" si="38"/>
        <v>32935.16118514492</v>
      </c>
      <c r="DF46" s="33">
        <f t="shared" ca="1" si="38"/>
        <v>32935.16118514492</v>
      </c>
      <c r="DG46" s="33">
        <f t="shared" ca="1" si="38"/>
        <v>32935.16118514492</v>
      </c>
      <c r="DH46" s="33">
        <f t="shared" ca="1" si="38"/>
        <v>32935.16118514492</v>
      </c>
      <c r="DI46" s="33">
        <f t="shared" ca="1" si="38"/>
        <v>32935.16118514492</v>
      </c>
      <c r="DJ46" s="33">
        <f t="shared" ca="1" si="39"/>
        <v>32935.16118514492</v>
      </c>
      <c r="DK46" s="33">
        <f t="shared" ca="1" si="39"/>
        <v>32935.16118514492</v>
      </c>
      <c r="DL46" s="33">
        <f t="shared" ca="1" si="39"/>
        <v>32935.16118514492</v>
      </c>
      <c r="DM46" s="33">
        <f t="shared" ca="1" si="39"/>
        <v>32935.16118514492</v>
      </c>
      <c r="DN46" s="33">
        <f t="shared" ca="1" si="39"/>
        <v>32935.16118514492</v>
      </c>
      <c r="DO46" s="33">
        <f t="shared" ca="1" si="39"/>
        <v>32935.16118514492</v>
      </c>
      <c r="DP46" s="33">
        <f t="shared" ca="1" si="39"/>
        <v>32935.16118514492</v>
      </c>
      <c r="DQ46" s="33">
        <f t="shared" ca="1" si="39"/>
        <v>32935.16118514492</v>
      </c>
      <c r="DR46" s="33">
        <f t="shared" ca="1" si="39"/>
        <v>32935.16118514492</v>
      </c>
      <c r="DS46" s="33">
        <f t="shared" ca="1" si="39"/>
        <v>32935.16118514492</v>
      </c>
      <c r="DT46" s="33">
        <f t="shared" ca="1" si="40"/>
        <v>32935.16118514492</v>
      </c>
      <c r="DU46" s="33">
        <f t="shared" ca="1" si="40"/>
        <v>32935.16118514492</v>
      </c>
      <c r="DV46" s="33">
        <f t="shared" ca="1" si="40"/>
        <v>32935.16118514492</v>
      </c>
      <c r="DW46" s="33">
        <f t="shared" ca="1" si="40"/>
        <v>32935.16118514492</v>
      </c>
      <c r="DX46" s="33">
        <f t="shared" ca="1" si="40"/>
        <v>32935.16118514492</v>
      </c>
      <c r="DY46" s="33">
        <f t="shared" ca="1" si="40"/>
        <v>32935.16118514492</v>
      </c>
      <c r="DZ46" s="33">
        <f t="shared" ca="1" si="40"/>
        <v>32935.16118514492</v>
      </c>
      <c r="EA46" s="33">
        <f t="shared" ca="1" si="40"/>
        <v>32935.16118514492</v>
      </c>
      <c r="EB46" s="33">
        <f t="shared" ca="1" si="40"/>
        <v>32935.16118514492</v>
      </c>
      <c r="EC46" s="33">
        <f t="shared" ca="1" si="40"/>
        <v>32935.16118514492</v>
      </c>
      <c r="EE46" s="17"/>
      <c r="EF46" s="17"/>
      <c r="EG46" s="17"/>
      <c r="EH46" s="17"/>
    </row>
    <row r="47" spans="1:138" ht="15" customHeight="1" x14ac:dyDescent="0.3">
      <c r="A47" s="57"/>
      <c r="B47" s="2" t="str">
        <f>Cronogramas!B46</f>
        <v>1.3.2.3</v>
      </c>
      <c r="C47" s="3" t="str">
        <f>Cronogramas!C46</f>
        <v>Sistema 0800</v>
      </c>
      <c r="D47" s="4">
        <f>Cronogramas!E46</f>
        <v>1</v>
      </c>
      <c r="E47" s="4">
        <f>Cronogramas!F46</f>
        <v>1</v>
      </c>
      <c r="F47" s="4">
        <f>Cronogramas!G46</f>
        <v>1</v>
      </c>
      <c r="G47" s="4">
        <f>Cronogramas!H46</f>
        <v>1</v>
      </c>
      <c r="H47" s="4">
        <f>Cronogramas!I46</f>
        <v>1</v>
      </c>
      <c r="I47" s="4">
        <f>Cronogramas!J46</f>
        <v>1</v>
      </c>
      <c r="J47" s="4">
        <f>Cronogramas!K46</f>
        <v>1</v>
      </c>
      <c r="K47" s="4">
        <f>Cronogramas!L46</f>
        <v>1</v>
      </c>
      <c r="L47" s="4">
        <f>Cronogramas!M46</f>
        <v>1</v>
      </c>
      <c r="M47" s="4">
        <f>Cronogramas!N46</f>
        <v>1</v>
      </c>
      <c r="N47" s="4">
        <f>Cronogramas!O46</f>
        <v>1</v>
      </c>
      <c r="O47" s="4">
        <f>Cronogramas!P46</f>
        <v>1</v>
      </c>
      <c r="P47" s="4">
        <f>Cronogramas!Q46</f>
        <v>1</v>
      </c>
      <c r="Q47" s="4">
        <f>Cronogramas!R46</f>
        <v>1</v>
      </c>
      <c r="R47" s="4">
        <f>Cronogramas!S46</f>
        <v>1</v>
      </c>
      <c r="S47" s="4">
        <f>Cronogramas!T46</f>
        <v>1</v>
      </c>
      <c r="T47" s="4">
        <f>Cronogramas!U46</f>
        <v>1</v>
      </c>
      <c r="U47" s="4">
        <f>Cronogramas!V46</f>
        <v>1</v>
      </c>
      <c r="V47" s="4">
        <f>Cronogramas!W46</f>
        <v>1</v>
      </c>
      <c r="W47" s="4">
        <f>Cronogramas!X46</f>
        <v>1</v>
      </c>
      <c r="X47" s="4">
        <f>Cronogramas!Y46</f>
        <v>1</v>
      </c>
      <c r="Y47" s="4">
        <f>Cronogramas!Z46</f>
        <v>1</v>
      </c>
      <c r="Z47" s="4">
        <f>Cronogramas!AA46</f>
        <v>1</v>
      </c>
      <c r="AA47" s="4">
        <f>Cronogramas!AB46</f>
        <v>1</v>
      </c>
      <c r="AB47" s="4">
        <f>Cronogramas!AC46</f>
        <v>1</v>
      </c>
      <c r="AC47" s="4">
        <f>Cronogramas!AD46</f>
        <v>1</v>
      </c>
      <c r="AD47" s="4">
        <f>Cronogramas!AE46</f>
        <v>1</v>
      </c>
      <c r="AE47" s="4">
        <f>Cronogramas!AF46</f>
        <v>1</v>
      </c>
      <c r="AF47" s="4">
        <f>Cronogramas!AG46</f>
        <v>1</v>
      </c>
      <c r="AG47" s="4">
        <f>Cronogramas!AH46</f>
        <v>1</v>
      </c>
      <c r="AH47" s="28"/>
      <c r="AI47" s="34" t="s">
        <v>71</v>
      </c>
      <c r="AJ47" s="6">
        <v>30</v>
      </c>
      <c r="AK47" s="35">
        <v>2116419.962588835</v>
      </c>
      <c r="AL47" s="33">
        <f>$AK$47*Cronogramas!AJ46</f>
        <v>2116419.962588835</v>
      </c>
      <c r="AM47" s="33">
        <f>$AK$47*Cronogramas!AK46</f>
        <v>0</v>
      </c>
      <c r="AN47" s="33">
        <f>$AK$47*Cronogramas!AL46</f>
        <v>0</v>
      </c>
      <c r="AO47" s="33">
        <f>$AK$47*Cronogramas!AM46</f>
        <v>0</v>
      </c>
      <c r="AP47" s="33">
        <f>$AK$47*Cronogramas!AN46</f>
        <v>0</v>
      </c>
      <c r="AQ47" s="33">
        <f>$AK$47*Cronogramas!AO46</f>
        <v>0</v>
      </c>
      <c r="AR47" s="33">
        <f>$AK$47*Cronogramas!AP46</f>
        <v>0</v>
      </c>
      <c r="AS47" s="33">
        <f>$AK$47*Cronogramas!AQ46</f>
        <v>0</v>
      </c>
      <c r="AT47" s="33">
        <f>$AK$47*Cronogramas!AR46</f>
        <v>0</v>
      </c>
      <c r="AU47" s="33">
        <f>$AK$47*Cronogramas!AS46</f>
        <v>0</v>
      </c>
      <c r="AV47" s="33">
        <f>$AK$47*Cronogramas!AT46</f>
        <v>0</v>
      </c>
      <c r="AW47" s="33">
        <f>$AK$47*Cronogramas!AU46</f>
        <v>0</v>
      </c>
      <c r="AX47" s="33">
        <f>$AK$47*Cronogramas!AV46</f>
        <v>0</v>
      </c>
      <c r="AY47" s="33">
        <f>$AK$47*Cronogramas!AW46</f>
        <v>0</v>
      </c>
      <c r="AZ47" s="33">
        <f>$AK$47*Cronogramas!AX46</f>
        <v>0</v>
      </c>
      <c r="BA47" s="33">
        <f>$AK$47*Cronogramas!AY46</f>
        <v>0</v>
      </c>
      <c r="BB47" s="33">
        <f>$AK$47*Cronogramas!AZ46</f>
        <v>0</v>
      </c>
      <c r="BC47" s="33">
        <f>$AK$47*Cronogramas!BA46</f>
        <v>0</v>
      </c>
      <c r="BD47" s="33">
        <f>$AK$47*Cronogramas!BB46</f>
        <v>0</v>
      </c>
      <c r="BE47" s="33">
        <f>$AK$47*Cronogramas!BC46</f>
        <v>0</v>
      </c>
      <c r="BF47" s="33">
        <f>$AK$47*Cronogramas!BD46</f>
        <v>0</v>
      </c>
      <c r="BG47" s="33">
        <f>$AK$47*Cronogramas!BE46</f>
        <v>0</v>
      </c>
      <c r="BH47" s="33">
        <f>$AK$47*Cronogramas!BF46</f>
        <v>0</v>
      </c>
      <c r="BI47" s="33">
        <f>$AK$47*Cronogramas!BG46</f>
        <v>0</v>
      </c>
      <c r="BJ47" s="33">
        <f>$AK$47*Cronogramas!BH46</f>
        <v>0</v>
      </c>
      <c r="BK47" s="33">
        <f>$AK$47*Cronogramas!BI46</f>
        <v>0</v>
      </c>
      <c r="BL47" s="33">
        <f>$AK$47*Cronogramas!BJ46</f>
        <v>0</v>
      </c>
      <c r="BM47" s="33">
        <f>$AK$47*Cronogramas!BK46</f>
        <v>0</v>
      </c>
      <c r="BN47" s="33">
        <f>$AK$47*Cronogramas!BL46</f>
        <v>0</v>
      </c>
      <c r="BO47" s="33">
        <f>$AK$47*Cronogramas!BM46</f>
        <v>0</v>
      </c>
      <c r="BP47" s="24"/>
      <c r="BQ47" s="48">
        <v>0</v>
      </c>
      <c r="BR47" s="47">
        <f>AK47*(1-BQ47)</f>
        <v>2116419.962588835</v>
      </c>
      <c r="BS47" s="33">
        <f ca="1">Cronogramas!BO46*$BR47</f>
        <v>0</v>
      </c>
      <c r="BT47" s="33">
        <f ca="1">Cronogramas!BP46*$BR47</f>
        <v>0</v>
      </c>
      <c r="BU47" s="33">
        <f ca="1">Cronogramas!BQ46*$BR47</f>
        <v>0</v>
      </c>
      <c r="BV47" s="33">
        <f ca="1">Cronogramas!BR46*$BR47</f>
        <v>0</v>
      </c>
      <c r="BW47" s="33">
        <f ca="1">Cronogramas!BS46*$BR47</f>
        <v>0</v>
      </c>
      <c r="BX47" s="33">
        <f ca="1">Cronogramas!BT46*$BR47</f>
        <v>0</v>
      </c>
      <c r="BY47" s="33">
        <f ca="1">Cronogramas!BU46*$BR47</f>
        <v>0</v>
      </c>
      <c r="BZ47" s="33">
        <f ca="1">Cronogramas!BV46*$BR47</f>
        <v>0</v>
      </c>
      <c r="CA47" s="33">
        <f ca="1">Cronogramas!BW46*$BR47</f>
        <v>0</v>
      </c>
      <c r="CB47" s="33">
        <f ca="1">Cronogramas!BX46*$BR47</f>
        <v>0</v>
      </c>
      <c r="CC47" s="33">
        <f ca="1">Cronogramas!BY46*$BR47</f>
        <v>0</v>
      </c>
      <c r="CD47" s="33">
        <f ca="1">Cronogramas!BZ46*$BR47</f>
        <v>0</v>
      </c>
      <c r="CE47" s="33">
        <f ca="1">Cronogramas!CA46*$BR47</f>
        <v>0</v>
      </c>
      <c r="CF47" s="33">
        <f ca="1">Cronogramas!CB46*$BR47</f>
        <v>0</v>
      </c>
      <c r="CG47" s="33">
        <f ca="1">Cronogramas!CC46*$BR47</f>
        <v>0</v>
      </c>
      <c r="CH47" s="33">
        <f ca="1">Cronogramas!CD46*$BR47</f>
        <v>0</v>
      </c>
      <c r="CI47" s="33">
        <f ca="1">Cronogramas!CE46*$BR47</f>
        <v>0</v>
      </c>
      <c r="CJ47" s="33">
        <f ca="1">Cronogramas!CF46*$BR47</f>
        <v>0</v>
      </c>
      <c r="CK47" s="33">
        <f ca="1">Cronogramas!CG46*$BR47</f>
        <v>0</v>
      </c>
      <c r="CL47" s="33">
        <f ca="1">Cronogramas!CH46*$BR47</f>
        <v>0</v>
      </c>
      <c r="CM47" s="33">
        <f ca="1">Cronogramas!CI46*$BR47</f>
        <v>0</v>
      </c>
      <c r="CN47" s="33">
        <f ca="1">Cronogramas!CJ46*$BR47</f>
        <v>0</v>
      </c>
      <c r="CO47" s="33">
        <f ca="1">Cronogramas!CK46*$BR47</f>
        <v>0</v>
      </c>
      <c r="CP47" s="33">
        <f ca="1">Cronogramas!CL46*$BR47</f>
        <v>0</v>
      </c>
      <c r="CQ47" s="33">
        <f ca="1">Cronogramas!CM46*$BR47</f>
        <v>0</v>
      </c>
      <c r="CR47" s="33">
        <f ca="1">Cronogramas!CN46*$BR47</f>
        <v>0</v>
      </c>
      <c r="CS47" s="33">
        <f ca="1">Cronogramas!CO46*$BR47</f>
        <v>0</v>
      </c>
      <c r="CT47" s="33">
        <f ca="1">Cronogramas!CP46*$BR47</f>
        <v>0</v>
      </c>
      <c r="CU47" s="33">
        <f ca="1">Cronogramas!CQ46*$BR47</f>
        <v>0</v>
      </c>
      <c r="CV47" s="33">
        <f ca="1">Cronogramas!CR46*$BR47</f>
        <v>0</v>
      </c>
      <c r="CW47" s="16"/>
      <c r="CX47" s="16"/>
      <c r="CY47" s="36">
        <v>5.0000000000000001E-3</v>
      </c>
      <c r="CZ47" s="33">
        <f t="shared" ca="1" si="38"/>
        <v>0</v>
      </c>
      <c r="DA47" s="33">
        <f t="shared" ca="1" si="38"/>
        <v>10582.099812944176</v>
      </c>
      <c r="DB47" s="33">
        <f t="shared" ca="1" si="38"/>
        <v>10582.099812944176</v>
      </c>
      <c r="DC47" s="33">
        <f t="shared" ca="1" si="38"/>
        <v>10582.099812944176</v>
      </c>
      <c r="DD47" s="33">
        <f t="shared" ca="1" si="38"/>
        <v>10582.099812944176</v>
      </c>
      <c r="DE47" s="33">
        <f t="shared" ca="1" si="38"/>
        <v>10582.099812944176</v>
      </c>
      <c r="DF47" s="33">
        <f t="shared" ca="1" si="38"/>
        <v>10582.099812944176</v>
      </c>
      <c r="DG47" s="33">
        <f t="shared" ca="1" si="38"/>
        <v>10582.099812944176</v>
      </c>
      <c r="DH47" s="33">
        <f t="shared" ca="1" si="38"/>
        <v>10582.099812944176</v>
      </c>
      <c r="DI47" s="33">
        <f t="shared" ca="1" si="38"/>
        <v>10582.099812944176</v>
      </c>
      <c r="DJ47" s="33">
        <f t="shared" ca="1" si="39"/>
        <v>10582.099812944176</v>
      </c>
      <c r="DK47" s="33">
        <f t="shared" ca="1" si="39"/>
        <v>10582.099812944176</v>
      </c>
      <c r="DL47" s="33">
        <f t="shared" ca="1" si="39"/>
        <v>10582.099812944176</v>
      </c>
      <c r="DM47" s="33">
        <f t="shared" ca="1" si="39"/>
        <v>10582.099812944176</v>
      </c>
      <c r="DN47" s="33">
        <f t="shared" ca="1" si="39"/>
        <v>10582.099812944176</v>
      </c>
      <c r="DO47" s="33">
        <f t="shared" ca="1" si="39"/>
        <v>10582.099812944176</v>
      </c>
      <c r="DP47" s="33">
        <f t="shared" ca="1" si="39"/>
        <v>10582.099812944176</v>
      </c>
      <c r="DQ47" s="33">
        <f t="shared" ca="1" si="39"/>
        <v>10582.099812944176</v>
      </c>
      <c r="DR47" s="33">
        <f t="shared" ca="1" si="39"/>
        <v>10582.099812944176</v>
      </c>
      <c r="DS47" s="33">
        <f t="shared" ca="1" si="39"/>
        <v>10582.099812944176</v>
      </c>
      <c r="DT47" s="33">
        <f t="shared" ca="1" si="40"/>
        <v>10582.099812944176</v>
      </c>
      <c r="DU47" s="33">
        <f t="shared" ca="1" si="40"/>
        <v>10582.099812944176</v>
      </c>
      <c r="DV47" s="33">
        <f t="shared" ca="1" si="40"/>
        <v>10582.099812944176</v>
      </c>
      <c r="DW47" s="33">
        <f t="shared" ca="1" si="40"/>
        <v>10582.099812944176</v>
      </c>
      <c r="DX47" s="33">
        <f t="shared" ca="1" si="40"/>
        <v>10582.099812944176</v>
      </c>
      <c r="DY47" s="33">
        <f t="shared" ca="1" si="40"/>
        <v>10582.099812944176</v>
      </c>
      <c r="DZ47" s="33">
        <f t="shared" ca="1" si="40"/>
        <v>10582.099812944176</v>
      </c>
      <c r="EA47" s="33">
        <f t="shared" ca="1" si="40"/>
        <v>10582.099812944176</v>
      </c>
      <c r="EB47" s="33">
        <f t="shared" ca="1" si="40"/>
        <v>10582.099812944176</v>
      </c>
      <c r="EC47" s="33">
        <f t="shared" ca="1" si="40"/>
        <v>10582.099812944176</v>
      </c>
      <c r="EE47" s="17"/>
      <c r="EF47" s="17"/>
      <c r="EG47" s="17"/>
      <c r="EH47" s="17"/>
    </row>
    <row r="48" spans="1:138" ht="15" customHeight="1" x14ac:dyDescent="0.3">
      <c r="A48" s="57"/>
      <c r="B48" s="2" t="str">
        <f>Cronogramas!B47</f>
        <v>1.3.2.4</v>
      </c>
      <c r="C48" s="3" t="str">
        <f>Cronogramas!C47</f>
        <v>Sistema de Comunicação com os Usuários</v>
      </c>
      <c r="D48" s="4">
        <f>Cronogramas!E47</f>
        <v>1</v>
      </c>
      <c r="E48" s="4">
        <f>Cronogramas!F47</f>
        <v>1</v>
      </c>
      <c r="F48" s="4">
        <f>Cronogramas!G47</f>
        <v>1</v>
      </c>
      <c r="G48" s="4">
        <f>Cronogramas!H47</f>
        <v>1</v>
      </c>
      <c r="H48" s="4">
        <f>Cronogramas!I47</f>
        <v>1</v>
      </c>
      <c r="I48" s="4">
        <f>Cronogramas!J47</f>
        <v>1</v>
      </c>
      <c r="J48" s="4">
        <f>Cronogramas!K47</f>
        <v>1</v>
      </c>
      <c r="K48" s="4">
        <f>Cronogramas!L47</f>
        <v>1</v>
      </c>
      <c r="L48" s="4">
        <f>Cronogramas!M47</f>
        <v>1</v>
      </c>
      <c r="M48" s="4">
        <f>Cronogramas!N47</f>
        <v>1</v>
      </c>
      <c r="N48" s="4">
        <f>Cronogramas!O47</f>
        <v>1</v>
      </c>
      <c r="O48" s="4">
        <f>Cronogramas!P47</f>
        <v>1</v>
      </c>
      <c r="P48" s="4">
        <f>Cronogramas!Q47</f>
        <v>1</v>
      </c>
      <c r="Q48" s="4">
        <f>Cronogramas!R47</f>
        <v>1</v>
      </c>
      <c r="R48" s="4">
        <f>Cronogramas!S47</f>
        <v>1</v>
      </c>
      <c r="S48" s="4">
        <f>Cronogramas!T47</f>
        <v>1</v>
      </c>
      <c r="T48" s="4">
        <f>Cronogramas!U47</f>
        <v>1</v>
      </c>
      <c r="U48" s="4">
        <f>Cronogramas!V47</f>
        <v>1</v>
      </c>
      <c r="V48" s="4">
        <f>Cronogramas!W47</f>
        <v>1</v>
      </c>
      <c r="W48" s="4">
        <f>Cronogramas!X47</f>
        <v>1</v>
      </c>
      <c r="X48" s="4">
        <f>Cronogramas!Y47</f>
        <v>1</v>
      </c>
      <c r="Y48" s="4">
        <f>Cronogramas!Z47</f>
        <v>1</v>
      </c>
      <c r="Z48" s="4">
        <f>Cronogramas!AA47</f>
        <v>1</v>
      </c>
      <c r="AA48" s="4">
        <f>Cronogramas!AB47</f>
        <v>1</v>
      </c>
      <c r="AB48" s="4">
        <f>Cronogramas!AC47</f>
        <v>1</v>
      </c>
      <c r="AC48" s="4">
        <f>Cronogramas!AD47</f>
        <v>1</v>
      </c>
      <c r="AD48" s="4">
        <f>Cronogramas!AE47</f>
        <v>1</v>
      </c>
      <c r="AE48" s="4">
        <f>Cronogramas!AF47</f>
        <v>1</v>
      </c>
      <c r="AF48" s="4">
        <f>Cronogramas!AG47</f>
        <v>1</v>
      </c>
      <c r="AG48" s="4">
        <f>Cronogramas!AH47</f>
        <v>1</v>
      </c>
      <c r="AH48" s="28"/>
      <c r="AI48" s="34" t="s">
        <v>71</v>
      </c>
      <c r="AJ48" s="6">
        <v>30</v>
      </c>
      <c r="AK48" s="35">
        <v>254765.12724460001</v>
      </c>
      <c r="AL48" s="33">
        <f>$AK$48*Cronogramas!AJ47</f>
        <v>254765.12724460001</v>
      </c>
      <c r="AM48" s="33">
        <f>$AK$48*Cronogramas!AK47</f>
        <v>0</v>
      </c>
      <c r="AN48" s="33">
        <f>$AK$48*Cronogramas!AL47</f>
        <v>0</v>
      </c>
      <c r="AO48" s="33">
        <f>$AK$48*Cronogramas!AM47</f>
        <v>0</v>
      </c>
      <c r="AP48" s="33">
        <f>$AK$48*Cronogramas!AN47</f>
        <v>0</v>
      </c>
      <c r="AQ48" s="33">
        <f>$AK$48*Cronogramas!AO47</f>
        <v>0</v>
      </c>
      <c r="AR48" s="33">
        <f>$AK$48*Cronogramas!AP47</f>
        <v>0</v>
      </c>
      <c r="AS48" s="33">
        <f>$AK$48*Cronogramas!AQ47</f>
        <v>0</v>
      </c>
      <c r="AT48" s="33">
        <f>$AK$48*Cronogramas!AR47</f>
        <v>0</v>
      </c>
      <c r="AU48" s="33">
        <f>$AK$48*Cronogramas!AS47</f>
        <v>0</v>
      </c>
      <c r="AV48" s="33">
        <f>$AK$48*Cronogramas!AT47</f>
        <v>0</v>
      </c>
      <c r="AW48" s="33">
        <f>$AK$48*Cronogramas!AU47</f>
        <v>0</v>
      </c>
      <c r="AX48" s="33">
        <f>$AK$48*Cronogramas!AV47</f>
        <v>0</v>
      </c>
      <c r="AY48" s="33">
        <f>$AK$48*Cronogramas!AW47</f>
        <v>0</v>
      </c>
      <c r="AZ48" s="33">
        <f>$AK$48*Cronogramas!AX47</f>
        <v>0</v>
      </c>
      <c r="BA48" s="33">
        <f>$AK$48*Cronogramas!AY47</f>
        <v>0</v>
      </c>
      <c r="BB48" s="33">
        <f>$AK$48*Cronogramas!AZ47</f>
        <v>0</v>
      </c>
      <c r="BC48" s="33">
        <f>$AK$48*Cronogramas!BA47</f>
        <v>0</v>
      </c>
      <c r="BD48" s="33">
        <f>$AK$48*Cronogramas!BB47</f>
        <v>0</v>
      </c>
      <c r="BE48" s="33">
        <f>$AK$48*Cronogramas!BC47</f>
        <v>0</v>
      </c>
      <c r="BF48" s="33">
        <f>$AK$48*Cronogramas!BD47</f>
        <v>0</v>
      </c>
      <c r="BG48" s="33">
        <f>$AK$48*Cronogramas!BE47</f>
        <v>0</v>
      </c>
      <c r="BH48" s="33">
        <f>$AK$48*Cronogramas!BF47</f>
        <v>0</v>
      </c>
      <c r="BI48" s="33">
        <f>$AK$48*Cronogramas!BG47</f>
        <v>0</v>
      </c>
      <c r="BJ48" s="33">
        <f>$AK$48*Cronogramas!BH47</f>
        <v>0</v>
      </c>
      <c r="BK48" s="33">
        <f>$AK$48*Cronogramas!BI47</f>
        <v>0</v>
      </c>
      <c r="BL48" s="33">
        <f>$AK$48*Cronogramas!BJ47</f>
        <v>0</v>
      </c>
      <c r="BM48" s="33">
        <f>$AK$48*Cronogramas!BK47</f>
        <v>0</v>
      </c>
      <c r="BN48" s="33">
        <f>$AK$48*Cronogramas!BL47</f>
        <v>0</v>
      </c>
      <c r="BO48" s="33">
        <f>$AK$48*Cronogramas!BM47</f>
        <v>0</v>
      </c>
      <c r="BP48" s="24"/>
      <c r="BQ48" s="48">
        <v>0</v>
      </c>
      <c r="BR48" s="47">
        <f>AK48*(1-BQ48)</f>
        <v>254765.12724460001</v>
      </c>
      <c r="BS48" s="33">
        <f ca="1">Cronogramas!BO47*$BR48</f>
        <v>0</v>
      </c>
      <c r="BT48" s="33">
        <f ca="1">Cronogramas!BP47*$BR48</f>
        <v>0</v>
      </c>
      <c r="BU48" s="33">
        <f ca="1">Cronogramas!BQ47*$BR48</f>
        <v>0</v>
      </c>
      <c r="BV48" s="33">
        <f ca="1">Cronogramas!BR47*$BR48</f>
        <v>0</v>
      </c>
      <c r="BW48" s="33">
        <f ca="1">Cronogramas!BS47*$BR48</f>
        <v>0</v>
      </c>
      <c r="BX48" s="33">
        <f ca="1">Cronogramas!BT47*$BR48</f>
        <v>0</v>
      </c>
      <c r="BY48" s="33">
        <f ca="1">Cronogramas!BU47*$BR48</f>
        <v>0</v>
      </c>
      <c r="BZ48" s="33">
        <f ca="1">Cronogramas!BV47*$BR48</f>
        <v>0</v>
      </c>
      <c r="CA48" s="33">
        <f ca="1">Cronogramas!BW47*$BR48</f>
        <v>0</v>
      </c>
      <c r="CB48" s="33">
        <f ca="1">Cronogramas!BX47*$BR48</f>
        <v>0</v>
      </c>
      <c r="CC48" s="33">
        <f ca="1">Cronogramas!BY47*$BR48</f>
        <v>0</v>
      </c>
      <c r="CD48" s="33">
        <f ca="1">Cronogramas!BZ47*$BR48</f>
        <v>0</v>
      </c>
      <c r="CE48" s="33">
        <f ca="1">Cronogramas!CA47*$BR48</f>
        <v>0</v>
      </c>
      <c r="CF48" s="33">
        <f ca="1">Cronogramas!CB47*$BR48</f>
        <v>0</v>
      </c>
      <c r="CG48" s="33">
        <f ca="1">Cronogramas!CC47*$BR48</f>
        <v>0</v>
      </c>
      <c r="CH48" s="33">
        <f ca="1">Cronogramas!CD47*$BR48</f>
        <v>0</v>
      </c>
      <c r="CI48" s="33">
        <f ca="1">Cronogramas!CE47*$BR48</f>
        <v>0</v>
      </c>
      <c r="CJ48" s="33">
        <f ca="1">Cronogramas!CF47*$BR48</f>
        <v>0</v>
      </c>
      <c r="CK48" s="33">
        <f ca="1">Cronogramas!CG47*$BR48</f>
        <v>0</v>
      </c>
      <c r="CL48" s="33">
        <f ca="1">Cronogramas!CH47*$BR48</f>
        <v>0</v>
      </c>
      <c r="CM48" s="33">
        <f ca="1">Cronogramas!CI47*$BR48</f>
        <v>0</v>
      </c>
      <c r="CN48" s="33">
        <f ca="1">Cronogramas!CJ47*$BR48</f>
        <v>0</v>
      </c>
      <c r="CO48" s="33">
        <f ca="1">Cronogramas!CK47*$BR48</f>
        <v>0</v>
      </c>
      <c r="CP48" s="33">
        <f ca="1">Cronogramas!CL47*$BR48</f>
        <v>0</v>
      </c>
      <c r="CQ48" s="33">
        <f ca="1">Cronogramas!CM47*$BR48</f>
        <v>0</v>
      </c>
      <c r="CR48" s="33">
        <f ca="1">Cronogramas!CN47*$BR48</f>
        <v>0</v>
      </c>
      <c r="CS48" s="33">
        <f ca="1">Cronogramas!CO47*$BR48</f>
        <v>0</v>
      </c>
      <c r="CT48" s="33">
        <f ca="1">Cronogramas!CP47*$BR48</f>
        <v>0</v>
      </c>
      <c r="CU48" s="33">
        <f ca="1">Cronogramas!CQ47*$BR48</f>
        <v>0</v>
      </c>
      <c r="CV48" s="33">
        <f ca="1">Cronogramas!CR47*$BR48</f>
        <v>0</v>
      </c>
      <c r="CW48" s="16"/>
      <c r="CX48" s="16"/>
      <c r="CY48" s="36">
        <v>5.0000000000000001E-3</v>
      </c>
      <c r="CZ48" s="33">
        <f t="shared" ca="1" si="38"/>
        <v>0</v>
      </c>
      <c r="DA48" s="33">
        <f t="shared" ca="1" si="38"/>
        <v>1273.8256362230002</v>
      </c>
      <c r="DB48" s="33">
        <f t="shared" ca="1" si="38"/>
        <v>1273.8256362230002</v>
      </c>
      <c r="DC48" s="33">
        <f t="shared" ca="1" si="38"/>
        <v>1273.8256362230002</v>
      </c>
      <c r="DD48" s="33">
        <f t="shared" ca="1" si="38"/>
        <v>1273.8256362230002</v>
      </c>
      <c r="DE48" s="33">
        <f t="shared" ca="1" si="38"/>
        <v>1273.8256362230002</v>
      </c>
      <c r="DF48" s="33">
        <f t="shared" ca="1" si="38"/>
        <v>1273.8256362230002</v>
      </c>
      <c r="DG48" s="33">
        <f t="shared" ca="1" si="38"/>
        <v>1273.8256362230002</v>
      </c>
      <c r="DH48" s="33">
        <f t="shared" ca="1" si="38"/>
        <v>1273.8256362230002</v>
      </c>
      <c r="DI48" s="33">
        <f t="shared" ca="1" si="38"/>
        <v>1273.8256362230002</v>
      </c>
      <c r="DJ48" s="33">
        <f t="shared" ca="1" si="39"/>
        <v>1273.8256362230002</v>
      </c>
      <c r="DK48" s="33">
        <f t="shared" ca="1" si="39"/>
        <v>1273.8256362230002</v>
      </c>
      <c r="DL48" s="33">
        <f t="shared" ca="1" si="39"/>
        <v>1273.8256362230002</v>
      </c>
      <c r="DM48" s="33">
        <f t="shared" ca="1" si="39"/>
        <v>1273.8256362230002</v>
      </c>
      <c r="DN48" s="33">
        <f t="shared" ca="1" si="39"/>
        <v>1273.8256362230002</v>
      </c>
      <c r="DO48" s="33">
        <f t="shared" ca="1" si="39"/>
        <v>1273.8256362230002</v>
      </c>
      <c r="DP48" s="33">
        <f t="shared" ca="1" si="39"/>
        <v>1273.8256362230002</v>
      </c>
      <c r="DQ48" s="33">
        <f t="shared" ca="1" si="39"/>
        <v>1273.8256362230002</v>
      </c>
      <c r="DR48" s="33">
        <f t="shared" ca="1" si="39"/>
        <v>1273.8256362230002</v>
      </c>
      <c r="DS48" s="33">
        <f t="shared" ca="1" si="39"/>
        <v>1273.8256362230002</v>
      </c>
      <c r="DT48" s="33">
        <f t="shared" ca="1" si="40"/>
        <v>1273.8256362230002</v>
      </c>
      <c r="DU48" s="33">
        <f t="shared" ca="1" si="40"/>
        <v>1273.8256362230002</v>
      </c>
      <c r="DV48" s="33">
        <f t="shared" ca="1" si="40"/>
        <v>1273.8256362230002</v>
      </c>
      <c r="DW48" s="33">
        <f t="shared" ca="1" si="40"/>
        <v>1273.8256362230002</v>
      </c>
      <c r="DX48" s="33">
        <f t="shared" ca="1" si="40"/>
        <v>1273.8256362230002</v>
      </c>
      <c r="DY48" s="33">
        <f t="shared" ca="1" si="40"/>
        <v>1273.8256362230002</v>
      </c>
      <c r="DZ48" s="33">
        <f t="shared" ca="1" si="40"/>
        <v>1273.8256362230002</v>
      </c>
      <c r="EA48" s="33">
        <f t="shared" ca="1" si="40"/>
        <v>1273.8256362230002</v>
      </c>
      <c r="EB48" s="33">
        <f t="shared" ca="1" si="40"/>
        <v>1273.8256362230002</v>
      </c>
      <c r="EC48" s="33">
        <f t="shared" ca="1" si="40"/>
        <v>1273.8256362230002</v>
      </c>
      <c r="EE48" s="17"/>
      <c r="EF48" s="17"/>
      <c r="EG48" s="17"/>
      <c r="EH48" s="17"/>
    </row>
    <row r="49" spans="1:138" s="21" customFormat="1" ht="15" customHeight="1" x14ac:dyDescent="0.3">
      <c r="A49" s="57"/>
      <c r="B49" s="98" t="str">
        <f>Cronogramas!B48</f>
        <v>1.4</v>
      </c>
      <c r="C49" s="112" t="str">
        <f>Cronogramas!C48</f>
        <v>Sistema de Monitoração de Tráfego</v>
      </c>
      <c r="D49" s="108"/>
      <c r="E49" s="109"/>
      <c r="F49" s="109"/>
      <c r="G49" s="109"/>
      <c r="H49" s="109"/>
      <c r="I49" s="109"/>
      <c r="J49" s="109"/>
      <c r="K49" s="109"/>
      <c r="L49" s="109"/>
      <c r="M49" s="109"/>
      <c r="N49" s="109"/>
      <c r="O49" s="109"/>
      <c r="P49" s="109"/>
      <c r="Q49" s="109"/>
      <c r="R49" s="110"/>
      <c r="S49" s="108"/>
      <c r="T49" s="109"/>
      <c r="U49" s="109"/>
      <c r="V49" s="109"/>
      <c r="W49" s="109"/>
      <c r="X49" s="109"/>
      <c r="Y49" s="109"/>
      <c r="Z49" s="109"/>
      <c r="AA49" s="109"/>
      <c r="AB49" s="109"/>
      <c r="AC49" s="109"/>
      <c r="AD49" s="109"/>
      <c r="AE49" s="109"/>
      <c r="AF49" s="109"/>
      <c r="AG49" s="110"/>
      <c r="AH49" s="27"/>
      <c r="AI49" s="121"/>
      <c r="AJ49" s="113"/>
      <c r="AK49" s="120"/>
      <c r="AL49" s="118"/>
      <c r="AM49" s="118"/>
      <c r="AN49" s="118"/>
      <c r="AO49" s="118"/>
      <c r="AP49" s="118"/>
      <c r="AQ49" s="118"/>
      <c r="AR49" s="118"/>
      <c r="AS49" s="118"/>
      <c r="AT49" s="118"/>
      <c r="AU49" s="118"/>
      <c r="AV49" s="118"/>
      <c r="AW49" s="118"/>
      <c r="AX49" s="118"/>
      <c r="AY49" s="118"/>
      <c r="AZ49" s="118"/>
      <c r="BA49" s="118"/>
      <c r="BB49" s="118"/>
      <c r="BC49" s="118"/>
      <c r="BD49" s="118"/>
      <c r="BE49" s="118"/>
      <c r="BF49" s="118"/>
      <c r="BG49" s="118"/>
      <c r="BH49" s="118"/>
      <c r="BI49" s="118"/>
      <c r="BJ49" s="118"/>
      <c r="BK49" s="118"/>
      <c r="BL49" s="118"/>
      <c r="BM49" s="118"/>
      <c r="BN49" s="118"/>
      <c r="BO49" s="118"/>
      <c r="BP49" s="15"/>
      <c r="BQ49" s="123"/>
      <c r="BR49" s="124">
        <f>SUM(BR50,BR52)</f>
        <v>199605.24958597502</v>
      </c>
      <c r="BS49" s="123"/>
      <c r="BT49" s="118"/>
      <c r="BU49" s="118"/>
      <c r="BV49" s="118"/>
      <c r="BW49" s="118"/>
      <c r="BX49" s="118"/>
      <c r="BY49" s="118"/>
      <c r="BZ49" s="118"/>
      <c r="CA49" s="118"/>
      <c r="CB49" s="118"/>
      <c r="CC49" s="118"/>
      <c r="CD49" s="118"/>
      <c r="CE49" s="118"/>
      <c r="CF49" s="118"/>
      <c r="CG49" s="118"/>
      <c r="CH49" s="118"/>
      <c r="CI49" s="118"/>
      <c r="CJ49" s="118"/>
      <c r="CK49" s="118"/>
      <c r="CL49" s="118"/>
      <c r="CM49" s="118"/>
      <c r="CN49" s="118"/>
      <c r="CO49" s="118"/>
      <c r="CP49" s="118"/>
      <c r="CQ49" s="118"/>
      <c r="CR49" s="118"/>
      <c r="CS49" s="118"/>
      <c r="CT49" s="118"/>
      <c r="CU49" s="118"/>
      <c r="CV49" s="119"/>
      <c r="CW49" s="16"/>
      <c r="CX49" s="16"/>
      <c r="CY49" s="113"/>
      <c r="CZ49" s="123"/>
      <c r="DA49" s="118"/>
      <c r="DB49" s="118"/>
      <c r="DC49" s="118"/>
      <c r="DD49" s="118"/>
      <c r="DE49" s="118"/>
      <c r="DF49" s="118"/>
      <c r="DG49" s="118"/>
      <c r="DH49" s="118"/>
      <c r="DI49" s="118"/>
      <c r="DJ49" s="118"/>
      <c r="DK49" s="118"/>
      <c r="DL49" s="118"/>
      <c r="DM49" s="118"/>
      <c r="DN49" s="118"/>
      <c r="DO49" s="118"/>
      <c r="DP49" s="118"/>
      <c r="DQ49" s="118"/>
      <c r="DR49" s="118"/>
      <c r="DS49" s="118"/>
      <c r="DT49" s="118"/>
      <c r="DU49" s="118"/>
      <c r="DV49" s="118"/>
      <c r="DW49" s="118"/>
      <c r="DX49" s="118"/>
      <c r="DY49" s="118"/>
      <c r="DZ49" s="118"/>
      <c r="EA49" s="118"/>
      <c r="EB49" s="118"/>
      <c r="EC49" s="119"/>
      <c r="EE49" s="17"/>
      <c r="EF49" s="17"/>
      <c r="EG49" s="17"/>
      <c r="EH49" s="17"/>
    </row>
    <row r="50" spans="1:138" s="17" customFormat="1" ht="15" customHeight="1" x14ac:dyDescent="0.3">
      <c r="A50" s="57"/>
      <c r="B50" s="98" t="str">
        <f>Cronogramas!B49</f>
        <v>1.4.1</v>
      </c>
      <c r="C50" s="99" t="str">
        <f>Cronogramas!C49</f>
        <v>Equipamentos de Detecção e Sensoriamento de Pista</v>
      </c>
      <c r="D50" s="108"/>
      <c r="E50" s="109"/>
      <c r="F50" s="109"/>
      <c r="G50" s="109"/>
      <c r="H50" s="109"/>
      <c r="I50" s="109"/>
      <c r="J50" s="109"/>
      <c r="K50" s="109"/>
      <c r="L50" s="109"/>
      <c r="M50" s="109"/>
      <c r="N50" s="109"/>
      <c r="O50" s="109"/>
      <c r="P50" s="109"/>
      <c r="Q50" s="109"/>
      <c r="R50" s="110"/>
      <c r="S50" s="108"/>
      <c r="T50" s="109"/>
      <c r="U50" s="109"/>
      <c r="V50" s="109"/>
      <c r="W50" s="109"/>
      <c r="X50" s="109"/>
      <c r="Y50" s="109"/>
      <c r="Z50" s="109"/>
      <c r="AA50" s="109"/>
      <c r="AB50" s="109"/>
      <c r="AC50" s="109"/>
      <c r="AD50" s="109"/>
      <c r="AE50" s="109"/>
      <c r="AF50" s="109"/>
      <c r="AG50" s="110"/>
      <c r="AH50" s="29"/>
      <c r="AI50" s="121"/>
      <c r="AJ50" s="113"/>
      <c r="AK50" s="120"/>
      <c r="AL50" s="118"/>
      <c r="AM50" s="118"/>
      <c r="AN50" s="118"/>
      <c r="AO50" s="118"/>
      <c r="AP50" s="118"/>
      <c r="AQ50" s="118"/>
      <c r="AR50" s="118"/>
      <c r="AS50" s="118"/>
      <c r="AT50" s="118"/>
      <c r="AU50" s="118"/>
      <c r="AV50" s="118"/>
      <c r="AW50" s="118"/>
      <c r="AX50" s="118"/>
      <c r="AY50" s="118"/>
      <c r="AZ50" s="118"/>
      <c r="BA50" s="118"/>
      <c r="BB50" s="118"/>
      <c r="BC50" s="118"/>
      <c r="BD50" s="118"/>
      <c r="BE50" s="118"/>
      <c r="BF50" s="118"/>
      <c r="BG50" s="118"/>
      <c r="BH50" s="118"/>
      <c r="BI50" s="118"/>
      <c r="BJ50" s="118"/>
      <c r="BK50" s="118"/>
      <c r="BL50" s="118"/>
      <c r="BM50" s="118"/>
      <c r="BN50" s="118"/>
      <c r="BO50" s="118"/>
      <c r="BP50" s="13"/>
      <c r="BQ50" s="123"/>
      <c r="BR50" s="124">
        <f>SUBTOTAL(9,BR51)</f>
        <v>76149.900000000009</v>
      </c>
      <c r="BS50" s="123"/>
      <c r="BT50" s="118"/>
      <c r="BU50" s="118"/>
      <c r="BV50" s="118"/>
      <c r="BW50" s="118"/>
      <c r="BX50" s="118"/>
      <c r="BY50" s="118"/>
      <c r="BZ50" s="118"/>
      <c r="CA50" s="118"/>
      <c r="CB50" s="118"/>
      <c r="CC50" s="118"/>
      <c r="CD50" s="118"/>
      <c r="CE50" s="118"/>
      <c r="CF50" s="118"/>
      <c r="CG50" s="118"/>
      <c r="CH50" s="118"/>
      <c r="CI50" s="118"/>
      <c r="CJ50" s="118"/>
      <c r="CK50" s="118"/>
      <c r="CL50" s="118"/>
      <c r="CM50" s="118"/>
      <c r="CN50" s="118"/>
      <c r="CO50" s="118"/>
      <c r="CP50" s="118"/>
      <c r="CQ50" s="118"/>
      <c r="CR50" s="118"/>
      <c r="CS50" s="118"/>
      <c r="CT50" s="118"/>
      <c r="CU50" s="118"/>
      <c r="CV50" s="119"/>
      <c r="CY50" s="113"/>
      <c r="CZ50" s="123"/>
      <c r="DA50" s="118"/>
      <c r="DB50" s="118"/>
      <c r="DC50" s="118"/>
      <c r="DD50" s="118"/>
      <c r="DE50" s="118"/>
      <c r="DF50" s="118"/>
      <c r="DG50" s="118"/>
      <c r="DH50" s="118"/>
      <c r="DI50" s="118"/>
      <c r="DJ50" s="118"/>
      <c r="DK50" s="118"/>
      <c r="DL50" s="118"/>
      <c r="DM50" s="118"/>
      <c r="DN50" s="118"/>
      <c r="DO50" s="118"/>
      <c r="DP50" s="118"/>
      <c r="DQ50" s="118"/>
      <c r="DR50" s="118"/>
      <c r="DS50" s="118"/>
      <c r="DT50" s="118"/>
      <c r="DU50" s="118"/>
      <c r="DV50" s="118"/>
      <c r="DW50" s="118"/>
      <c r="DX50" s="118"/>
      <c r="DY50" s="118"/>
      <c r="DZ50" s="118"/>
      <c r="EA50" s="118"/>
      <c r="EB50" s="118"/>
      <c r="EC50" s="119"/>
    </row>
    <row r="51" spans="1:138" ht="15" customHeight="1" x14ac:dyDescent="0.3">
      <c r="A51" s="57"/>
      <c r="B51" s="2" t="str">
        <f>Cronogramas!B50</f>
        <v>1.4.1.1</v>
      </c>
      <c r="C51" s="3" t="str">
        <f>Cronogramas!C50</f>
        <v>Sistema de Sensoriamento de Tráfego</v>
      </c>
      <c r="D51" s="4">
        <f>Cronogramas!E50</f>
        <v>0</v>
      </c>
      <c r="E51" s="4">
        <f>Cronogramas!F50</f>
        <v>24</v>
      </c>
      <c r="F51" s="4">
        <f>Cronogramas!G50</f>
        <v>24</v>
      </c>
      <c r="G51" s="4">
        <f>Cronogramas!H50</f>
        <v>24</v>
      </c>
      <c r="H51" s="4">
        <f>Cronogramas!I50</f>
        <v>24</v>
      </c>
      <c r="I51" s="4">
        <f>Cronogramas!J50</f>
        <v>24</v>
      </c>
      <c r="J51" s="4">
        <f>Cronogramas!K50</f>
        <v>24</v>
      </c>
      <c r="K51" s="4">
        <f>Cronogramas!L50</f>
        <v>24</v>
      </c>
      <c r="L51" s="4">
        <f>Cronogramas!M50</f>
        <v>24</v>
      </c>
      <c r="M51" s="4">
        <f>Cronogramas!N50</f>
        <v>24</v>
      </c>
      <c r="N51" s="4">
        <f>Cronogramas!O50</f>
        <v>24</v>
      </c>
      <c r="O51" s="4">
        <f>Cronogramas!P50</f>
        <v>24</v>
      </c>
      <c r="P51" s="4">
        <f>Cronogramas!Q50</f>
        <v>24</v>
      </c>
      <c r="Q51" s="4">
        <f>Cronogramas!R50</f>
        <v>24</v>
      </c>
      <c r="R51" s="4">
        <f>Cronogramas!S50</f>
        <v>24</v>
      </c>
      <c r="S51" s="4">
        <f>Cronogramas!T50</f>
        <v>24</v>
      </c>
      <c r="T51" s="4">
        <f>Cronogramas!U50</f>
        <v>24</v>
      </c>
      <c r="U51" s="4">
        <f>Cronogramas!V50</f>
        <v>24</v>
      </c>
      <c r="V51" s="4">
        <f>Cronogramas!W50</f>
        <v>24</v>
      </c>
      <c r="W51" s="4">
        <f>Cronogramas!X50</f>
        <v>24</v>
      </c>
      <c r="X51" s="4">
        <f>Cronogramas!Y50</f>
        <v>24</v>
      </c>
      <c r="Y51" s="4">
        <f>Cronogramas!Z50</f>
        <v>24</v>
      </c>
      <c r="Z51" s="4">
        <f>Cronogramas!AA50</f>
        <v>24</v>
      </c>
      <c r="AA51" s="4">
        <f>Cronogramas!AB50</f>
        <v>24</v>
      </c>
      <c r="AB51" s="4">
        <f>Cronogramas!AC50</f>
        <v>24</v>
      </c>
      <c r="AC51" s="4">
        <f>Cronogramas!AD50</f>
        <v>24</v>
      </c>
      <c r="AD51" s="4">
        <f>Cronogramas!AE50</f>
        <v>24</v>
      </c>
      <c r="AE51" s="4">
        <f>Cronogramas!AF50</f>
        <v>24</v>
      </c>
      <c r="AF51" s="4">
        <f>Cronogramas!AG50</f>
        <v>24</v>
      </c>
      <c r="AG51" s="4">
        <f>Cronogramas!AH50</f>
        <v>24</v>
      </c>
      <c r="AH51" s="28"/>
      <c r="AI51" s="34" t="s">
        <v>71</v>
      </c>
      <c r="AJ51" s="6">
        <v>10</v>
      </c>
      <c r="AK51" s="148">
        <v>84611</v>
      </c>
      <c r="AL51" s="33">
        <f>$AK$51*Cronogramas!AJ50</f>
        <v>0</v>
      </c>
      <c r="AM51" s="33">
        <f>$AK$51*Cronogramas!AK50</f>
        <v>2030664</v>
      </c>
      <c r="AN51" s="33">
        <f>$AK$51*Cronogramas!AL50</f>
        <v>0</v>
      </c>
      <c r="AO51" s="33">
        <f>$AK$51*Cronogramas!AM50</f>
        <v>0</v>
      </c>
      <c r="AP51" s="33">
        <f>$AK$51*Cronogramas!AN50</f>
        <v>0</v>
      </c>
      <c r="AQ51" s="33">
        <f>$AK$51*Cronogramas!AO50</f>
        <v>0</v>
      </c>
      <c r="AR51" s="33">
        <f>$AK$51*Cronogramas!AP50</f>
        <v>0</v>
      </c>
      <c r="AS51" s="33">
        <f>$AK$51*Cronogramas!AQ50</f>
        <v>0</v>
      </c>
      <c r="AT51" s="33">
        <f>$AK$51*Cronogramas!AR50</f>
        <v>0</v>
      </c>
      <c r="AU51" s="33">
        <f>$AK$51*Cronogramas!AS50</f>
        <v>0</v>
      </c>
      <c r="AV51" s="33">
        <f>$AK$51*Cronogramas!AT50</f>
        <v>0</v>
      </c>
      <c r="AW51" s="33">
        <f>$AK$51*Cronogramas!AU50</f>
        <v>0</v>
      </c>
      <c r="AX51" s="33">
        <f>$AK$51*Cronogramas!AV50</f>
        <v>0</v>
      </c>
      <c r="AY51" s="33">
        <f>$AK$51*Cronogramas!AW50</f>
        <v>0</v>
      </c>
      <c r="AZ51" s="33">
        <f>$AK$51*Cronogramas!AX50</f>
        <v>0</v>
      </c>
      <c r="BA51" s="33">
        <f>$AK$51*Cronogramas!AY50</f>
        <v>0</v>
      </c>
      <c r="BB51" s="33">
        <f>$AK$51*Cronogramas!AZ50</f>
        <v>0</v>
      </c>
      <c r="BC51" s="33">
        <f>$AK$51*Cronogramas!BA50</f>
        <v>0</v>
      </c>
      <c r="BD51" s="33">
        <f>$AK$51*Cronogramas!BB50</f>
        <v>0</v>
      </c>
      <c r="BE51" s="33">
        <f>$AK$51*Cronogramas!BC50</f>
        <v>0</v>
      </c>
      <c r="BF51" s="33">
        <f>$AK$51*Cronogramas!BD50</f>
        <v>0</v>
      </c>
      <c r="BG51" s="33">
        <f>$AK$51*Cronogramas!BE50</f>
        <v>0</v>
      </c>
      <c r="BH51" s="33">
        <f>$AK$51*Cronogramas!BF50</f>
        <v>0</v>
      </c>
      <c r="BI51" s="33">
        <f>$AK$51*Cronogramas!BG50</f>
        <v>0</v>
      </c>
      <c r="BJ51" s="33">
        <f>$AK$51*Cronogramas!BH50</f>
        <v>0</v>
      </c>
      <c r="BK51" s="33">
        <f>$AK$51*Cronogramas!BI50</f>
        <v>0</v>
      </c>
      <c r="BL51" s="33">
        <f>$AK$51*Cronogramas!BJ50</f>
        <v>0</v>
      </c>
      <c r="BM51" s="33">
        <f>$AK$51*Cronogramas!BK50</f>
        <v>0</v>
      </c>
      <c r="BN51" s="33">
        <f>$AK$51*Cronogramas!BL50</f>
        <v>0</v>
      </c>
      <c r="BO51" s="33">
        <f>$AK$51*Cronogramas!BM50</f>
        <v>0</v>
      </c>
      <c r="BP51" s="24"/>
      <c r="BQ51" s="48">
        <v>0.1</v>
      </c>
      <c r="BR51" s="47">
        <f>AK51*(1-BQ51)</f>
        <v>76149.900000000009</v>
      </c>
      <c r="BS51" s="33">
        <f ca="1">Cronogramas!BO50*$BR51</f>
        <v>0</v>
      </c>
      <c r="BT51" s="33">
        <f ca="1">Cronogramas!BP50*$BR51</f>
        <v>0</v>
      </c>
      <c r="BU51" s="33">
        <f ca="1">Cronogramas!BQ50*$BR51</f>
        <v>0</v>
      </c>
      <c r="BV51" s="33">
        <f ca="1">Cronogramas!BR50*$BR51</f>
        <v>0</v>
      </c>
      <c r="BW51" s="33">
        <f ca="1">Cronogramas!BS50*$BR51</f>
        <v>0</v>
      </c>
      <c r="BX51" s="33">
        <f ca="1">Cronogramas!BT50*$BR51</f>
        <v>0</v>
      </c>
      <c r="BY51" s="33">
        <f ca="1">Cronogramas!BU50*$BR51</f>
        <v>0</v>
      </c>
      <c r="BZ51" s="33">
        <f ca="1">Cronogramas!BV50*$BR51</f>
        <v>0</v>
      </c>
      <c r="CA51" s="33">
        <f ca="1">Cronogramas!BW50*$BR51</f>
        <v>0</v>
      </c>
      <c r="CB51" s="33">
        <f ca="1">Cronogramas!BX50*$BR51</f>
        <v>0</v>
      </c>
      <c r="CC51" s="33">
        <f ca="1">Cronogramas!BY50*$BR51</f>
        <v>0</v>
      </c>
      <c r="CD51" s="33">
        <f ca="1">Cronogramas!BZ50*$BR51</f>
        <v>0</v>
      </c>
      <c r="CE51" s="33">
        <f ca="1">Cronogramas!CA50*$BR51</f>
        <v>0</v>
      </c>
      <c r="CF51" s="33">
        <f ca="1">Cronogramas!CB50*$BR51</f>
        <v>0</v>
      </c>
      <c r="CG51" s="33">
        <f ca="1">Cronogramas!CC50*$BR51</f>
        <v>0</v>
      </c>
      <c r="CH51" s="33">
        <f ca="1">Cronogramas!CD50*$BR51</f>
        <v>0</v>
      </c>
      <c r="CI51" s="33">
        <f ca="1">Cronogramas!CE50*$BR51</f>
        <v>1827597.6</v>
      </c>
      <c r="CJ51" s="33">
        <f ca="1">Cronogramas!CF50*$BR51</f>
        <v>0</v>
      </c>
      <c r="CK51" s="33">
        <f ca="1">Cronogramas!CG50*$BR51</f>
        <v>0</v>
      </c>
      <c r="CL51" s="33">
        <f ca="1">Cronogramas!CH50*$BR51</f>
        <v>0</v>
      </c>
      <c r="CM51" s="33">
        <f ca="1">Cronogramas!CI50*$BR51</f>
        <v>0</v>
      </c>
      <c r="CN51" s="33">
        <f ca="1">Cronogramas!CJ50*$BR51</f>
        <v>0</v>
      </c>
      <c r="CO51" s="33">
        <f ca="1">Cronogramas!CK50*$BR51</f>
        <v>0</v>
      </c>
      <c r="CP51" s="33">
        <f ca="1">Cronogramas!CL50*$BR51</f>
        <v>0</v>
      </c>
      <c r="CQ51" s="33">
        <f ca="1">Cronogramas!CM50*$BR51</f>
        <v>0</v>
      </c>
      <c r="CR51" s="33">
        <f ca="1">Cronogramas!CN50*$BR51</f>
        <v>0</v>
      </c>
      <c r="CS51" s="33">
        <f ca="1">Cronogramas!CO50*$BR51</f>
        <v>0</v>
      </c>
      <c r="CT51" s="33">
        <f ca="1">Cronogramas!CP50*$BR51</f>
        <v>0</v>
      </c>
      <c r="CU51" s="33">
        <f ca="1">Cronogramas!CQ50*$BR51</f>
        <v>0</v>
      </c>
      <c r="CV51" s="33">
        <f ca="1">Cronogramas!CR50*$BR51</f>
        <v>0</v>
      </c>
      <c r="CW51" s="17"/>
      <c r="CX51" s="17"/>
      <c r="CY51" s="36">
        <v>2.5000000000000001E-2</v>
      </c>
      <c r="CZ51" s="33">
        <f t="shared" ref="CZ51:EC51" ca="1" si="41">IF((AL51+BS51)&gt;0,0,(D51*$AK51*$CY51))</f>
        <v>0</v>
      </c>
      <c r="DA51" s="33">
        <f t="shared" ca="1" si="41"/>
        <v>0</v>
      </c>
      <c r="DB51" s="33">
        <f t="shared" ca="1" si="41"/>
        <v>50766.600000000006</v>
      </c>
      <c r="DC51" s="33">
        <f t="shared" ca="1" si="41"/>
        <v>50766.600000000006</v>
      </c>
      <c r="DD51" s="33">
        <f t="shared" ca="1" si="41"/>
        <v>50766.600000000006</v>
      </c>
      <c r="DE51" s="33">
        <f t="shared" ca="1" si="41"/>
        <v>50766.600000000006</v>
      </c>
      <c r="DF51" s="33">
        <f t="shared" ca="1" si="41"/>
        <v>50766.600000000006</v>
      </c>
      <c r="DG51" s="33">
        <f t="shared" ca="1" si="41"/>
        <v>50766.600000000006</v>
      </c>
      <c r="DH51" s="33">
        <f t="shared" ca="1" si="41"/>
        <v>50766.600000000006</v>
      </c>
      <c r="DI51" s="33">
        <f t="shared" ca="1" si="41"/>
        <v>50766.600000000006</v>
      </c>
      <c r="DJ51" s="33">
        <f t="shared" ca="1" si="41"/>
        <v>50766.600000000006</v>
      </c>
      <c r="DK51" s="33">
        <f t="shared" ca="1" si="41"/>
        <v>50766.600000000006</v>
      </c>
      <c r="DL51" s="33">
        <f t="shared" ca="1" si="41"/>
        <v>50766.600000000006</v>
      </c>
      <c r="DM51" s="33">
        <f t="shared" ca="1" si="41"/>
        <v>50766.600000000006</v>
      </c>
      <c r="DN51" s="33">
        <f t="shared" ca="1" si="41"/>
        <v>50766.600000000006</v>
      </c>
      <c r="DO51" s="33">
        <f t="shared" ca="1" si="41"/>
        <v>50766.600000000006</v>
      </c>
      <c r="DP51" s="33">
        <f t="shared" ca="1" si="41"/>
        <v>0</v>
      </c>
      <c r="DQ51" s="33">
        <f t="shared" ca="1" si="41"/>
        <v>50766.600000000006</v>
      </c>
      <c r="DR51" s="33">
        <f t="shared" ca="1" si="41"/>
        <v>50766.600000000006</v>
      </c>
      <c r="DS51" s="33">
        <f t="shared" ca="1" si="41"/>
        <v>50766.600000000006</v>
      </c>
      <c r="DT51" s="33">
        <f t="shared" ca="1" si="41"/>
        <v>50766.600000000006</v>
      </c>
      <c r="DU51" s="33">
        <f t="shared" ca="1" si="41"/>
        <v>50766.600000000006</v>
      </c>
      <c r="DV51" s="33">
        <f t="shared" ca="1" si="41"/>
        <v>50766.600000000006</v>
      </c>
      <c r="DW51" s="33">
        <f t="shared" ca="1" si="41"/>
        <v>50766.600000000006</v>
      </c>
      <c r="DX51" s="33">
        <f t="shared" ca="1" si="41"/>
        <v>50766.600000000006</v>
      </c>
      <c r="DY51" s="33">
        <f t="shared" ca="1" si="41"/>
        <v>50766.600000000006</v>
      </c>
      <c r="DZ51" s="33">
        <f t="shared" ca="1" si="41"/>
        <v>50766.600000000006</v>
      </c>
      <c r="EA51" s="33">
        <f t="shared" ca="1" si="41"/>
        <v>50766.600000000006</v>
      </c>
      <c r="EB51" s="33">
        <f t="shared" ca="1" si="41"/>
        <v>50766.600000000006</v>
      </c>
      <c r="EC51" s="33">
        <f t="shared" ca="1" si="41"/>
        <v>50766.600000000006</v>
      </c>
      <c r="EE51" s="17"/>
      <c r="EF51" s="17"/>
      <c r="EG51" s="17"/>
      <c r="EH51" s="17"/>
    </row>
    <row r="52" spans="1:138" s="17" customFormat="1" ht="15" customHeight="1" x14ac:dyDescent="0.3">
      <c r="A52" s="57"/>
      <c r="B52" s="98" t="str">
        <f>Cronogramas!B51</f>
        <v>1.4.2</v>
      </c>
      <c r="C52" s="99" t="str">
        <f>Cronogramas!C51</f>
        <v>Sistema de Controle de Velocidade</v>
      </c>
      <c r="D52" s="108"/>
      <c r="E52" s="109"/>
      <c r="F52" s="109"/>
      <c r="G52" s="109"/>
      <c r="H52" s="109"/>
      <c r="I52" s="109"/>
      <c r="J52" s="109"/>
      <c r="K52" s="109"/>
      <c r="L52" s="109"/>
      <c r="M52" s="109"/>
      <c r="N52" s="109"/>
      <c r="O52" s="109"/>
      <c r="P52" s="109"/>
      <c r="Q52" s="109"/>
      <c r="R52" s="110"/>
      <c r="S52" s="108"/>
      <c r="T52" s="109"/>
      <c r="U52" s="109"/>
      <c r="V52" s="109"/>
      <c r="W52" s="109"/>
      <c r="X52" s="109"/>
      <c r="Y52" s="109"/>
      <c r="Z52" s="109"/>
      <c r="AA52" s="109"/>
      <c r="AB52" s="109"/>
      <c r="AC52" s="109"/>
      <c r="AD52" s="109"/>
      <c r="AE52" s="109"/>
      <c r="AF52" s="109"/>
      <c r="AG52" s="110"/>
      <c r="AH52" s="29"/>
      <c r="AI52" s="121"/>
      <c r="AJ52" s="113"/>
      <c r="AK52" s="120"/>
      <c r="AL52" s="118"/>
      <c r="AM52" s="118"/>
      <c r="AN52" s="118"/>
      <c r="AO52" s="118"/>
      <c r="AP52" s="118"/>
      <c r="AQ52" s="118"/>
      <c r="AR52" s="118"/>
      <c r="AS52" s="118"/>
      <c r="AT52" s="118"/>
      <c r="AU52" s="118"/>
      <c r="AV52" s="118"/>
      <c r="AW52" s="118"/>
      <c r="AX52" s="118"/>
      <c r="AY52" s="118"/>
      <c r="AZ52" s="118"/>
      <c r="BA52" s="118"/>
      <c r="BB52" s="118"/>
      <c r="BC52" s="118"/>
      <c r="BD52" s="118"/>
      <c r="BE52" s="118"/>
      <c r="BF52" s="118"/>
      <c r="BG52" s="118"/>
      <c r="BH52" s="118"/>
      <c r="BI52" s="118"/>
      <c r="BJ52" s="118"/>
      <c r="BK52" s="118"/>
      <c r="BL52" s="118"/>
      <c r="BM52" s="118"/>
      <c r="BN52" s="118"/>
      <c r="BO52" s="118"/>
      <c r="BP52" s="13"/>
      <c r="BQ52" s="123"/>
      <c r="BR52" s="124">
        <f>SUBTOTAL(9,BR53)</f>
        <v>123455.349585975</v>
      </c>
      <c r="BS52" s="123"/>
      <c r="BT52" s="118"/>
      <c r="BU52" s="118"/>
      <c r="BV52" s="118"/>
      <c r="BW52" s="118"/>
      <c r="BX52" s="118"/>
      <c r="BY52" s="118"/>
      <c r="BZ52" s="118"/>
      <c r="CA52" s="118"/>
      <c r="CB52" s="118"/>
      <c r="CC52" s="118"/>
      <c r="CD52" s="118"/>
      <c r="CE52" s="118"/>
      <c r="CF52" s="118"/>
      <c r="CG52" s="118"/>
      <c r="CH52" s="118"/>
      <c r="CI52" s="118"/>
      <c r="CJ52" s="118"/>
      <c r="CK52" s="118"/>
      <c r="CL52" s="118"/>
      <c r="CM52" s="118"/>
      <c r="CN52" s="118"/>
      <c r="CO52" s="118"/>
      <c r="CP52" s="118"/>
      <c r="CQ52" s="118"/>
      <c r="CR52" s="118"/>
      <c r="CS52" s="118"/>
      <c r="CT52" s="118"/>
      <c r="CU52" s="118"/>
      <c r="CV52" s="119"/>
      <c r="CW52" s="16"/>
      <c r="CX52" s="16"/>
      <c r="CY52" s="113"/>
      <c r="CZ52" s="123"/>
      <c r="DA52" s="118"/>
      <c r="DB52" s="118"/>
      <c r="DC52" s="118"/>
      <c r="DD52" s="118"/>
      <c r="DE52" s="118"/>
      <c r="DF52" s="118"/>
      <c r="DG52" s="118"/>
      <c r="DH52" s="118"/>
      <c r="DI52" s="118"/>
      <c r="DJ52" s="118"/>
      <c r="DK52" s="118"/>
      <c r="DL52" s="118"/>
      <c r="DM52" s="118"/>
      <c r="DN52" s="118"/>
      <c r="DO52" s="118"/>
      <c r="DP52" s="118"/>
      <c r="DQ52" s="118"/>
      <c r="DR52" s="118"/>
      <c r="DS52" s="118"/>
      <c r="DT52" s="118"/>
      <c r="DU52" s="118"/>
      <c r="DV52" s="118"/>
      <c r="DW52" s="118"/>
      <c r="DX52" s="118"/>
      <c r="DY52" s="118"/>
      <c r="DZ52" s="118"/>
      <c r="EA52" s="118"/>
      <c r="EB52" s="118"/>
      <c r="EC52" s="119"/>
    </row>
    <row r="53" spans="1:138" ht="15" customHeight="1" x14ac:dyDescent="0.3">
      <c r="A53" s="57"/>
      <c r="B53" s="2" t="str">
        <f>Cronogramas!B52</f>
        <v>1.4.2.1</v>
      </c>
      <c r="C53" s="3" t="str">
        <f>Cronogramas!C52</f>
        <v>Radar Fixo</v>
      </c>
      <c r="D53" s="4">
        <f>Cronogramas!E52</f>
        <v>0</v>
      </c>
      <c r="E53" s="4">
        <f>Cronogramas!F52</f>
        <v>14</v>
      </c>
      <c r="F53" s="4">
        <f>Cronogramas!G52</f>
        <v>14</v>
      </c>
      <c r="G53" s="4">
        <f>Cronogramas!H52</f>
        <v>14</v>
      </c>
      <c r="H53" s="4">
        <f>Cronogramas!I52</f>
        <v>14</v>
      </c>
      <c r="I53" s="4">
        <f>Cronogramas!J52</f>
        <v>14</v>
      </c>
      <c r="J53" s="4">
        <f>Cronogramas!K52</f>
        <v>14</v>
      </c>
      <c r="K53" s="4">
        <f>Cronogramas!L52</f>
        <v>14</v>
      </c>
      <c r="L53" s="4">
        <f>Cronogramas!M52</f>
        <v>14</v>
      </c>
      <c r="M53" s="4">
        <f>Cronogramas!N52</f>
        <v>14</v>
      </c>
      <c r="N53" s="4">
        <f>Cronogramas!O52</f>
        <v>14</v>
      </c>
      <c r="O53" s="4">
        <f>Cronogramas!P52</f>
        <v>14</v>
      </c>
      <c r="P53" s="4">
        <f>Cronogramas!Q52</f>
        <v>14</v>
      </c>
      <c r="Q53" s="4">
        <f>Cronogramas!R52</f>
        <v>14</v>
      </c>
      <c r="R53" s="4">
        <f>Cronogramas!S52</f>
        <v>14</v>
      </c>
      <c r="S53" s="4">
        <f>Cronogramas!T52</f>
        <v>14</v>
      </c>
      <c r="T53" s="4">
        <f>Cronogramas!U52</f>
        <v>14</v>
      </c>
      <c r="U53" s="4">
        <f>Cronogramas!V52</f>
        <v>14</v>
      </c>
      <c r="V53" s="4">
        <f>Cronogramas!W52</f>
        <v>14</v>
      </c>
      <c r="W53" s="4">
        <f>Cronogramas!X52</f>
        <v>14</v>
      </c>
      <c r="X53" s="4">
        <f>Cronogramas!Y52</f>
        <v>14</v>
      </c>
      <c r="Y53" s="4">
        <f>Cronogramas!Z52</f>
        <v>14</v>
      </c>
      <c r="Z53" s="4">
        <f>Cronogramas!AA52</f>
        <v>14</v>
      </c>
      <c r="AA53" s="4">
        <f>Cronogramas!AB52</f>
        <v>14</v>
      </c>
      <c r="AB53" s="4">
        <f>Cronogramas!AC52</f>
        <v>14</v>
      </c>
      <c r="AC53" s="4">
        <f>Cronogramas!AD52</f>
        <v>14</v>
      </c>
      <c r="AD53" s="4">
        <f>Cronogramas!AE52</f>
        <v>14</v>
      </c>
      <c r="AE53" s="4">
        <f>Cronogramas!AF52</f>
        <v>14</v>
      </c>
      <c r="AF53" s="4">
        <f>Cronogramas!AG52</f>
        <v>14</v>
      </c>
      <c r="AG53" s="4">
        <f>Cronogramas!AH52</f>
        <v>14</v>
      </c>
      <c r="AH53" s="28"/>
      <c r="AI53" s="34" t="s">
        <v>70</v>
      </c>
      <c r="AJ53" s="6">
        <v>5</v>
      </c>
      <c r="AK53" s="35">
        <v>137172.61065108332</v>
      </c>
      <c r="AL53" s="33">
        <f>$AK$53*Cronogramas!AJ52</f>
        <v>0</v>
      </c>
      <c r="AM53" s="33">
        <f>$AK$53*Cronogramas!AK52</f>
        <v>1920416.5491151665</v>
      </c>
      <c r="AN53" s="33">
        <f>$AK$53*Cronogramas!AL52</f>
        <v>0</v>
      </c>
      <c r="AO53" s="33">
        <f>$AK$53*Cronogramas!AM52</f>
        <v>0</v>
      </c>
      <c r="AP53" s="33">
        <f>$AK$53*Cronogramas!AN52</f>
        <v>0</v>
      </c>
      <c r="AQ53" s="33">
        <f>$AK$53*Cronogramas!AO52</f>
        <v>0</v>
      </c>
      <c r="AR53" s="33">
        <f>$AK$53*Cronogramas!AP52</f>
        <v>0</v>
      </c>
      <c r="AS53" s="33">
        <f>$AK$53*Cronogramas!AQ52</f>
        <v>0</v>
      </c>
      <c r="AT53" s="33">
        <f>$AK$53*Cronogramas!AR52</f>
        <v>0</v>
      </c>
      <c r="AU53" s="33">
        <f>$AK$53*Cronogramas!AS52</f>
        <v>0</v>
      </c>
      <c r="AV53" s="33">
        <f>$AK$53*Cronogramas!AT52</f>
        <v>0</v>
      </c>
      <c r="AW53" s="33">
        <f>$AK$53*Cronogramas!AU52</f>
        <v>0</v>
      </c>
      <c r="AX53" s="33">
        <f>$AK$53*Cronogramas!AV52</f>
        <v>0</v>
      </c>
      <c r="AY53" s="33">
        <f>$AK$53*Cronogramas!AW52</f>
        <v>0</v>
      </c>
      <c r="AZ53" s="33">
        <f>$AK$53*Cronogramas!AX52</f>
        <v>0</v>
      </c>
      <c r="BA53" s="33">
        <f>$AK$53*Cronogramas!AY52</f>
        <v>0</v>
      </c>
      <c r="BB53" s="33">
        <f>$AK$53*Cronogramas!AZ52</f>
        <v>0</v>
      </c>
      <c r="BC53" s="33">
        <f>$AK$53*Cronogramas!BA52</f>
        <v>0</v>
      </c>
      <c r="BD53" s="33">
        <f>$AK$53*Cronogramas!BB52</f>
        <v>0</v>
      </c>
      <c r="BE53" s="33">
        <f>$AK$53*Cronogramas!BC52</f>
        <v>0</v>
      </c>
      <c r="BF53" s="33">
        <f>$AK$53*Cronogramas!BD52</f>
        <v>0</v>
      </c>
      <c r="BG53" s="33">
        <f>$AK$53*Cronogramas!BE52</f>
        <v>0</v>
      </c>
      <c r="BH53" s="33">
        <f>$AK$53*Cronogramas!BF52</f>
        <v>0</v>
      </c>
      <c r="BI53" s="33">
        <f>$AK$53*Cronogramas!BG52</f>
        <v>0</v>
      </c>
      <c r="BJ53" s="33">
        <f>$AK$53*Cronogramas!BH52</f>
        <v>0</v>
      </c>
      <c r="BK53" s="33">
        <f>$AK$53*Cronogramas!BI52</f>
        <v>0</v>
      </c>
      <c r="BL53" s="33">
        <f>$AK$53*Cronogramas!BJ52</f>
        <v>0</v>
      </c>
      <c r="BM53" s="33">
        <f>$AK$53*Cronogramas!BK52</f>
        <v>0</v>
      </c>
      <c r="BN53" s="33">
        <f>$AK$53*Cronogramas!BL52</f>
        <v>0</v>
      </c>
      <c r="BO53" s="33">
        <f>$AK$53*Cronogramas!BM52</f>
        <v>0</v>
      </c>
      <c r="BP53" s="24"/>
      <c r="BQ53" s="48">
        <v>0.1</v>
      </c>
      <c r="BR53" s="47">
        <f>AK53*(1-BQ53)</f>
        <v>123455.349585975</v>
      </c>
      <c r="BS53" s="33">
        <f ca="1">Cronogramas!BO52*$BR53</f>
        <v>0</v>
      </c>
      <c r="BT53" s="33">
        <f ca="1">Cronogramas!BP52*$BR53</f>
        <v>0</v>
      </c>
      <c r="BU53" s="33">
        <f ca="1">Cronogramas!BQ52*$BR53</f>
        <v>0</v>
      </c>
      <c r="BV53" s="33">
        <f ca="1">Cronogramas!BR52*$BR53</f>
        <v>0</v>
      </c>
      <c r="BW53" s="33">
        <f ca="1">Cronogramas!BS52*$BR53</f>
        <v>0</v>
      </c>
      <c r="BX53" s="33">
        <f ca="1">Cronogramas!BT52*$BR53</f>
        <v>0</v>
      </c>
      <c r="BY53" s="33">
        <f ca="1">Cronogramas!BU52*$BR53</f>
        <v>1728374.8942036498</v>
      </c>
      <c r="BZ53" s="33">
        <f ca="1">Cronogramas!BV52*$BR53</f>
        <v>0</v>
      </c>
      <c r="CA53" s="33">
        <f ca="1">Cronogramas!BW52*$BR53</f>
        <v>0</v>
      </c>
      <c r="CB53" s="33">
        <f ca="1">Cronogramas!BX52*$BR53</f>
        <v>0</v>
      </c>
      <c r="CC53" s="33">
        <f ca="1">Cronogramas!BY52*$BR53</f>
        <v>0</v>
      </c>
      <c r="CD53" s="33">
        <f ca="1">Cronogramas!BZ52*$BR53</f>
        <v>1728374.8942036498</v>
      </c>
      <c r="CE53" s="33">
        <f ca="1">Cronogramas!CA52*$BR53</f>
        <v>0</v>
      </c>
      <c r="CF53" s="33">
        <f ca="1">Cronogramas!CB52*$BR53</f>
        <v>0</v>
      </c>
      <c r="CG53" s="33">
        <f ca="1">Cronogramas!CC52*$BR53</f>
        <v>0</v>
      </c>
      <c r="CH53" s="33">
        <f ca="1">Cronogramas!CD52*$BR53</f>
        <v>0</v>
      </c>
      <c r="CI53" s="33">
        <f ca="1">Cronogramas!CE52*$BR53</f>
        <v>1728374.8942036498</v>
      </c>
      <c r="CJ53" s="33">
        <f ca="1">Cronogramas!CF52*$BR53</f>
        <v>0</v>
      </c>
      <c r="CK53" s="33">
        <f ca="1">Cronogramas!CG52*$BR53</f>
        <v>0</v>
      </c>
      <c r="CL53" s="33">
        <f ca="1">Cronogramas!CH52*$BR53</f>
        <v>0</v>
      </c>
      <c r="CM53" s="33">
        <f ca="1">Cronogramas!CI52*$BR53</f>
        <v>0</v>
      </c>
      <c r="CN53" s="33">
        <f ca="1">Cronogramas!CJ52*$BR53</f>
        <v>1728374.8942036498</v>
      </c>
      <c r="CO53" s="33">
        <f ca="1">Cronogramas!CK52*$BR53</f>
        <v>0</v>
      </c>
      <c r="CP53" s="33">
        <f ca="1">Cronogramas!CL52*$BR53</f>
        <v>0</v>
      </c>
      <c r="CQ53" s="33">
        <f ca="1">Cronogramas!CM52*$BR53</f>
        <v>0</v>
      </c>
      <c r="CR53" s="33">
        <f ca="1">Cronogramas!CN52*$BR53</f>
        <v>0</v>
      </c>
      <c r="CS53" s="33">
        <f ca="1">Cronogramas!CO52*$BR53</f>
        <v>1728374.8942036498</v>
      </c>
      <c r="CT53" s="33">
        <f ca="1">Cronogramas!CP52*$BR53</f>
        <v>0</v>
      </c>
      <c r="CU53" s="33">
        <f ca="1">Cronogramas!CQ52*$BR53</f>
        <v>0</v>
      </c>
      <c r="CV53" s="33">
        <f ca="1">Cronogramas!CR52*$BR53</f>
        <v>0</v>
      </c>
      <c r="CW53" s="16"/>
      <c r="CX53" s="16"/>
      <c r="CY53" s="36">
        <v>2.5000000000000001E-2</v>
      </c>
      <c r="CZ53" s="33">
        <f t="shared" ref="CZ53:EC53" ca="1" si="42">IF((AL53+BS53)&gt;0,0,(D53*$AK53*$CY53))</f>
        <v>0</v>
      </c>
      <c r="DA53" s="33">
        <f t="shared" ca="1" si="42"/>
        <v>0</v>
      </c>
      <c r="DB53" s="33">
        <f t="shared" ca="1" si="42"/>
        <v>48010.413727879168</v>
      </c>
      <c r="DC53" s="33">
        <f t="shared" ca="1" si="42"/>
        <v>48010.413727879168</v>
      </c>
      <c r="DD53" s="33">
        <f t="shared" ca="1" si="42"/>
        <v>48010.413727879168</v>
      </c>
      <c r="DE53" s="33">
        <f t="shared" ca="1" si="42"/>
        <v>48010.413727879168</v>
      </c>
      <c r="DF53" s="33">
        <f t="shared" ca="1" si="42"/>
        <v>0</v>
      </c>
      <c r="DG53" s="33">
        <f t="shared" ca="1" si="42"/>
        <v>48010.413727879168</v>
      </c>
      <c r="DH53" s="33">
        <f t="shared" ca="1" si="42"/>
        <v>48010.413727879168</v>
      </c>
      <c r="DI53" s="33">
        <f t="shared" ca="1" si="42"/>
        <v>48010.413727879168</v>
      </c>
      <c r="DJ53" s="33">
        <f t="shared" ca="1" si="42"/>
        <v>48010.413727879168</v>
      </c>
      <c r="DK53" s="33">
        <f t="shared" ca="1" si="42"/>
        <v>0</v>
      </c>
      <c r="DL53" s="33">
        <f t="shared" ca="1" si="42"/>
        <v>48010.413727879168</v>
      </c>
      <c r="DM53" s="33">
        <f t="shared" ca="1" si="42"/>
        <v>48010.413727879168</v>
      </c>
      <c r="DN53" s="33">
        <f t="shared" ca="1" si="42"/>
        <v>48010.413727879168</v>
      </c>
      <c r="DO53" s="33">
        <f t="shared" ca="1" si="42"/>
        <v>48010.413727879168</v>
      </c>
      <c r="DP53" s="33">
        <f t="shared" ca="1" si="42"/>
        <v>0</v>
      </c>
      <c r="DQ53" s="33">
        <f t="shared" ca="1" si="42"/>
        <v>48010.413727879168</v>
      </c>
      <c r="DR53" s="33">
        <f t="shared" ca="1" si="42"/>
        <v>48010.413727879168</v>
      </c>
      <c r="DS53" s="33">
        <f t="shared" ca="1" si="42"/>
        <v>48010.413727879168</v>
      </c>
      <c r="DT53" s="33">
        <f t="shared" ca="1" si="42"/>
        <v>48010.413727879168</v>
      </c>
      <c r="DU53" s="33">
        <f t="shared" ca="1" si="42"/>
        <v>0</v>
      </c>
      <c r="DV53" s="33">
        <f t="shared" ca="1" si="42"/>
        <v>48010.413727879168</v>
      </c>
      <c r="DW53" s="33">
        <f t="shared" ca="1" si="42"/>
        <v>48010.413727879168</v>
      </c>
      <c r="DX53" s="33">
        <f t="shared" ca="1" si="42"/>
        <v>48010.413727879168</v>
      </c>
      <c r="DY53" s="33">
        <f t="shared" ca="1" si="42"/>
        <v>48010.413727879168</v>
      </c>
      <c r="DZ53" s="33">
        <f t="shared" ca="1" si="42"/>
        <v>0</v>
      </c>
      <c r="EA53" s="33">
        <f t="shared" ca="1" si="42"/>
        <v>48010.413727879168</v>
      </c>
      <c r="EB53" s="33">
        <f t="shared" ca="1" si="42"/>
        <v>48010.413727879168</v>
      </c>
      <c r="EC53" s="33">
        <f t="shared" ca="1" si="42"/>
        <v>48010.413727879168</v>
      </c>
      <c r="EE53" s="17"/>
      <c r="EF53" s="17"/>
      <c r="EG53" s="17"/>
      <c r="EH53" s="17"/>
    </row>
    <row r="54" spans="1:138" s="17" customFormat="1" ht="15" customHeight="1" x14ac:dyDescent="0.3">
      <c r="A54" s="57"/>
      <c r="B54" s="98" t="str">
        <f>Cronogramas!B53</f>
        <v>1.5</v>
      </c>
      <c r="C54" s="112" t="str">
        <f>Cronogramas!C53</f>
        <v>Sistema de Comunicação com os Usuários</v>
      </c>
      <c r="D54" s="108"/>
      <c r="E54" s="109"/>
      <c r="F54" s="109"/>
      <c r="G54" s="109"/>
      <c r="H54" s="109"/>
      <c r="I54" s="109"/>
      <c r="J54" s="109"/>
      <c r="K54" s="109"/>
      <c r="L54" s="109"/>
      <c r="M54" s="109"/>
      <c r="N54" s="109"/>
      <c r="O54" s="109"/>
      <c r="P54" s="109"/>
      <c r="Q54" s="109"/>
      <c r="R54" s="110"/>
      <c r="S54" s="108"/>
      <c r="T54" s="109"/>
      <c r="U54" s="109"/>
      <c r="V54" s="109"/>
      <c r="W54" s="109"/>
      <c r="X54" s="109"/>
      <c r="Y54" s="109"/>
      <c r="Z54" s="109"/>
      <c r="AA54" s="109"/>
      <c r="AB54" s="109"/>
      <c r="AC54" s="109"/>
      <c r="AD54" s="109"/>
      <c r="AE54" s="109"/>
      <c r="AF54" s="109"/>
      <c r="AG54" s="110"/>
      <c r="AH54" s="29"/>
      <c r="AI54" s="121"/>
      <c r="AJ54" s="113"/>
      <c r="AK54" s="120"/>
      <c r="AL54" s="118"/>
      <c r="AM54" s="118"/>
      <c r="AN54" s="118"/>
      <c r="AO54" s="118"/>
      <c r="AP54" s="118"/>
      <c r="AQ54" s="118"/>
      <c r="AR54" s="118"/>
      <c r="AS54" s="118"/>
      <c r="AT54" s="118"/>
      <c r="AU54" s="118"/>
      <c r="AV54" s="118"/>
      <c r="AW54" s="118"/>
      <c r="AX54" s="118"/>
      <c r="AY54" s="118"/>
      <c r="AZ54" s="118"/>
      <c r="BA54" s="118"/>
      <c r="BB54" s="118"/>
      <c r="BC54" s="118"/>
      <c r="BD54" s="118"/>
      <c r="BE54" s="118"/>
      <c r="BF54" s="118"/>
      <c r="BG54" s="118"/>
      <c r="BH54" s="118"/>
      <c r="BI54" s="118"/>
      <c r="BJ54" s="118"/>
      <c r="BK54" s="118"/>
      <c r="BL54" s="118"/>
      <c r="BM54" s="118"/>
      <c r="BN54" s="118"/>
      <c r="BO54" s="118"/>
      <c r="BP54" s="13"/>
      <c r="BQ54" s="123"/>
      <c r="BR54" s="124">
        <f>SUM(BR55,BR58)</f>
        <v>415715.97914043179</v>
      </c>
      <c r="BS54" s="123"/>
      <c r="BT54" s="118"/>
      <c r="BU54" s="118"/>
      <c r="BV54" s="118"/>
      <c r="BW54" s="118"/>
      <c r="BX54" s="118"/>
      <c r="BY54" s="118"/>
      <c r="BZ54" s="118"/>
      <c r="CA54" s="118"/>
      <c r="CB54" s="118"/>
      <c r="CC54" s="118"/>
      <c r="CD54" s="118"/>
      <c r="CE54" s="118"/>
      <c r="CF54" s="118"/>
      <c r="CG54" s="118"/>
      <c r="CH54" s="118"/>
      <c r="CI54" s="118"/>
      <c r="CJ54" s="118"/>
      <c r="CK54" s="118"/>
      <c r="CL54" s="118"/>
      <c r="CM54" s="118"/>
      <c r="CN54" s="118"/>
      <c r="CO54" s="118"/>
      <c r="CP54" s="118"/>
      <c r="CQ54" s="118"/>
      <c r="CR54" s="118"/>
      <c r="CS54" s="118"/>
      <c r="CT54" s="118"/>
      <c r="CU54" s="118"/>
      <c r="CV54" s="119"/>
      <c r="CW54" s="16"/>
      <c r="CX54" s="16"/>
      <c r="CY54" s="113"/>
      <c r="CZ54" s="123"/>
      <c r="DA54" s="118"/>
      <c r="DB54" s="118"/>
      <c r="DC54" s="118"/>
      <c r="DD54" s="118"/>
      <c r="DE54" s="118"/>
      <c r="DF54" s="118"/>
      <c r="DG54" s="118"/>
      <c r="DH54" s="118"/>
      <c r="DI54" s="118"/>
      <c r="DJ54" s="118"/>
      <c r="DK54" s="118"/>
      <c r="DL54" s="118"/>
      <c r="DM54" s="118"/>
      <c r="DN54" s="118"/>
      <c r="DO54" s="118"/>
      <c r="DP54" s="118"/>
      <c r="DQ54" s="118"/>
      <c r="DR54" s="118"/>
      <c r="DS54" s="118"/>
      <c r="DT54" s="118"/>
      <c r="DU54" s="118"/>
      <c r="DV54" s="118"/>
      <c r="DW54" s="118"/>
      <c r="DX54" s="118"/>
      <c r="DY54" s="118"/>
      <c r="DZ54" s="118"/>
      <c r="EA54" s="118"/>
      <c r="EB54" s="118"/>
      <c r="EC54" s="119"/>
    </row>
    <row r="55" spans="1:138" s="17" customFormat="1" ht="15" customHeight="1" x14ac:dyDescent="0.3">
      <c r="A55" s="57"/>
      <c r="B55" s="98" t="str">
        <f>Cronogramas!B54</f>
        <v>1.5.1</v>
      </c>
      <c r="C55" s="99" t="str">
        <f>Cronogramas!C54</f>
        <v>Painéis de Mensagens</v>
      </c>
      <c r="D55" s="108"/>
      <c r="E55" s="109"/>
      <c r="F55" s="109"/>
      <c r="G55" s="109"/>
      <c r="H55" s="109"/>
      <c r="I55" s="109"/>
      <c r="J55" s="109"/>
      <c r="K55" s="109"/>
      <c r="L55" s="109"/>
      <c r="M55" s="109"/>
      <c r="N55" s="109"/>
      <c r="O55" s="109"/>
      <c r="P55" s="109"/>
      <c r="Q55" s="109"/>
      <c r="R55" s="110"/>
      <c r="S55" s="108"/>
      <c r="T55" s="109"/>
      <c r="U55" s="109"/>
      <c r="V55" s="109"/>
      <c r="W55" s="109"/>
      <c r="X55" s="109"/>
      <c r="Y55" s="109"/>
      <c r="Z55" s="109"/>
      <c r="AA55" s="109"/>
      <c r="AB55" s="109"/>
      <c r="AC55" s="109"/>
      <c r="AD55" s="109"/>
      <c r="AE55" s="109"/>
      <c r="AF55" s="109"/>
      <c r="AG55" s="110"/>
      <c r="AH55" s="29"/>
      <c r="AI55" s="121"/>
      <c r="AJ55" s="113"/>
      <c r="AK55" s="120"/>
      <c r="AL55" s="118"/>
      <c r="AM55" s="118"/>
      <c r="AN55" s="118"/>
      <c r="AO55" s="118"/>
      <c r="AP55" s="118"/>
      <c r="AQ55" s="118"/>
      <c r="AR55" s="118"/>
      <c r="AS55" s="118"/>
      <c r="AT55" s="118"/>
      <c r="AU55" s="118"/>
      <c r="AV55" s="118"/>
      <c r="AW55" s="118"/>
      <c r="AX55" s="118"/>
      <c r="AY55" s="118"/>
      <c r="AZ55" s="118"/>
      <c r="BA55" s="118"/>
      <c r="BB55" s="118"/>
      <c r="BC55" s="118"/>
      <c r="BD55" s="118"/>
      <c r="BE55" s="118"/>
      <c r="BF55" s="118"/>
      <c r="BG55" s="118"/>
      <c r="BH55" s="118"/>
      <c r="BI55" s="118"/>
      <c r="BJ55" s="118"/>
      <c r="BK55" s="118"/>
      <c r="BL55" s="118"/>
      <c r="BM55" s="118"/>
      <c r="BN55" s="118"/>
      <c r="BO55" s="118"/>
      <c r="BP55" s="13"/>
      <c r="BQ55" s="123"/>
      <c r="BR55" s="124">
        <f>SUBTOTAL(9,BR56:BR57)</f>
        <v>325957.15000000002</v>
      </c>
      <c r="BS55" s="123"/>
      <c r="BT55" s="118"/>
      <c r="BU55" s="118"/>
      <c r="BV55" s="118"/>
      <c r="BW55" s="118"/>
      <c r="BX55" s="118"/>
      <c r="BY55" s="118"/>
      <c r="BZ55" s="118"/>
      <c r="CA55" s="118"/>
      <c r="CB55" s="118"/>
      <c r="CC55" s="118"/>
      <c r="CD55" s="118"/>
      <c r="CE55" s="118"/>
      <c r="CF55" s="118"/>
      <c r="CG55" s="118"/>
      <c r="CH55" s="118"/>
      <c r="CI55" s="118"/>
      <c r="CJ55" s="118"/>
      <c r="CK55" s="118"/>
      <c r="CL55" s="118"/>
      <c r="CM55" s="118"/>
      <c r="CN55" s="118"/>
      <c r="CO55" s="118"/>
      <c r="CP55" s="118"/>
      <c r="CQ55" s="118"/>
      <c r="CR55" s="118"/>
      <c r="CS55" s="118"/>
      <c r="CT55" s="118"/>
      <c r="CU55" s="118"/>
      <c r="CV55" s="119"/>
      <c r="CW55" s="16"/>
      <c r="CX55" s="16"/>
      <c r="CY55" s="113"/>
      <c r="CZ55" s="123"/>
      <c r="DA55" s="118"/>
      <c r="DB55" s="118"/>
      <c r="DC55" s="118"/>
      <c r="DD55" s="118"/>
      <c r="DE55" s="118"/>
      <c r="DF55" s="118"/>
      <c r="DG55" s="118"/>
      <c r="DH55" s="118"/>
      <c r="DI55" s="118"/>
      <c r="DJ55" s="118"/>
      <c r="DK55" s="118"/>
      <c r="DL55" s="118"/>
      <c r="DM55" s="118"/>
      <c r="DN55" s="118"/>
      <c r="DO55" s="118"/>
      <c r="DP55" s="118"/>
      <c r="DQ55" s="118"/>
      <c r="DR55" s="118"/>
      <c r="DS55" s="118"/>
      <c r="DT55" s="118"/>
      <c r="DU55" s="118"/>
      <c r="DV55" s="118"/>
      <c r="DW55" s="118"/>
      <c r="DX55" s="118"/>
      <c r="DY55" s="118"/>
      <c r="DZ55" s="118"/>
      <c r="EA55" s="118"/>
      <c r="EB55" s="118"/>
      <c r="EC55" s="119"/>
    </row>
    <row r="56" spans="1:138" ht="15" customHeight="1" x14ac:dyDescent="0.3">
      <c r="A56" s="57"/>
      <c r="B56" s="2" t="str">
        <f>Cronogramas!B55</f>
        <v>1.5.1.1</v>
      </c>
      <c r="C56" s="3" t="str">
        <f>Cronogramas!C55</f>
        <v>Painel de Mensagem Variável Fixo</v>
      </c>
      <c r="D56" s="4">
        <f>Cronogramas!E55</f>
        <v>0</v>
      </c>
      <c r="E56" s="4">
        <f>Cronogramas!F55</f>
        <v>12</v>
      </c>
      <c r="F56" s="4">
        <f>Cronogramas!G55</f>
        <v>12</v>
      </c>
      <c r="G56" s="4">
        <f>Cronogramas!H55</f>
        <v>12</v>
      </c>
      <c r="H56" s="4">
        <f>Cronogramas!I55</f>
        <v>12</v>
      </c>
      <c r="I56" s="4">
        <f>Cronogramas!J55</f>
        <v>12</v>
      </c>
      <c r="J56" s="4">
        <f>Cronogramas!K55</f>
        <v>12</v>
      </c>
      <c r="K56" s="4">
        <f>Cronogramas!L55</f>
        <v>12</v>
      </c>
      <c r="L56" s="4">
        <f>Cronogramas!M55</f>
        <v>12</v>
      </c>
      <c r="M56" s="4">
        <f>Cronogramas!N55</f>
        <v>12</v>
      </c>
      <c r="N56" s="4">
        <f>Cronogramas!O55</f>
        <v>12</v>
      </c>
      <c r="O56" s="4">
        <f>Cronogramas!P55</f>
        <v>12</v>
      </c>
      <c r="P56" s="4">
        <f>Cronogramas!Q55</f>
        <v>12</v>
      </c>
      <c r="Q56" s="4">
        <f>Cronogramas!R55</f>
        <v>12</v>
      </c>
      <c r="R56" s="4">
        <f>Cronogramas!S55</f>
        <v>12</v>
      </c>
      <c r="S56" s="4">
        <f>Cronogramas!T55</f>
        <v>12</v>
      </c>
      <c r="T56" s="4">
        <f>Cronogramas!U55</f>
        <v>12</v>
      </c>
      <c r="U56" s="4">
        <f>Cronogramas!V55</f>
        <v>12</v>
      </c>
      <c r="V56" s="4">
        <f>Cronogramas!W55</f>
        <v>12</v>
      </c>
      <c r="W56" s="4">
        <f>Cronogramas!X55</f>
        <v>12</v>
      </c>
      <c r="X56" s="4">
        <f>Cronogramas!Y55</f>
        <v>12</v>
      </c>
      <c r="Y56" s="4">
        <f>Cronogramas!Z55</f>
        <v>12</v>
      </c>
      <c r="Z56" s="4">
        <f>Cronogramas!AA55</f>
        <v>12</v>
      </c>
      <c r="AA56" s="4">
        <f>Cronogramas!AB55</f>
        <v>12</v>
      </c>
      <c r="AB56" s="4">
        <f>Cronogramas!AC55</f>
        <v>12</v>
      </c>
      <c r="AC56" s="4">
        <f>Cronogramas!AD55</f>
        <v>12</v>
      </c>
      <c r="AD56" s="4">
        <f>Cronogramas!AE55</f>
        <v>12</v>
      </c>
      <c r="AE56" s="4">
        <f>Cronogramas!AF55</f>
        <v>12</v>
      </c>
      <c r="AF56" s="4">
        <f>Cronogramas!AG55</f>
        <v>12</v>
      </c>
      <c r="AG56" s="4">
        <f>Cronogramas!AH55</f>
        <v>12</v>
      </c>
      <c r="AH56" s="28"/>
      <c r="AI56" s="34" t="s">
        <v>70</v>
      </c>
      <c r="AJ56" s="6">
        <v>15</v>
      </c>
      <c r="AK56" s="148">
        <v>248479</v>
      </c>
      <c r="AL56" s="33">
        <f>$AK$56*Cronogramas!AJ55</f>
        <v>0</v>
      </c>
      <c r="AM56" s="33">
        <f>$AK$56*Cronogramas!AK55</f>
        <v>2981748</v>
      </c>
      <c r="AN56" s="33">
        <f>$AK$56*Cronogramas!AL55</f>
        <v>0</v>
      </c>
      <c r="AO56" s="33">
        <f>$AK$56*Cronogramas!AM55</f>
        <v>0</v>
      </c>
      <c r="AP56" s="33">
        <f>$AK$56*Cronogramas!AN55</f>
        <v>0</v>
      </c>
      <c r="AQ56" s="33">
        <f>$AK$56*Cronogramas!AO55</f>
        <v>0</v>
      </c>
      <c r="AR56" s="33">
        <f>$AK$56*Cronogramas!AP55</f>
        <v>0</v>
      </c>
      <c r="AS56" s="33">
        <f>$AK$56*Cronogramas!AQ55</f>
        <v>0</v>
      </c>
      <c r="AT56" s="33">
        <f>$AK$56*Cronogramas!AR55</f>
        <v>0</v>
      </c>
      <c r="AU56" s="33">
        <f>$AK$56*Cronogramas!AS55</f>
        <v>0</v>
      </c>
      <c r="AV56" s="33">
        <f>$AK$56*Cronogramas!AT55</f>
        <v>0</v>
      </c>
      <c r="AW56" s="33">
        <f>$AK$56*Cronogramas!AU55</f>
        <v>0</v>
      </c>
      <c r="AX56" s="33">
        <f>$AK$56*Cronogramas!AV55</f>
        <v>0</v>
      </c>
      <c r="AY56" s="33">
        <f>$AK$56*Cronogramas!AW55</f>
        <v>0</v>
      </c>
      <c r="AZ56" s="33">
        <f>$AK$56*Cronogramas!AX55</f>
        <v>0</v>
      </c>
      <c r="BA56" s="33">
        <f>$AK$56*Cronogramas!AY55</f>
        <v>0</v>
      </c>
      <c r="BB56" s="33">
        <f>$AK$56*Cronogramas!AZ55</f>
        <v>0</v>
      </c>
      <c r="BC56" s="33">
        <f>$AK$56*Cronogramas!BA55</f>
        <v>0</v>
      </c>
      <c r="BD56" s="33">
        <f>$AK$56*Cronogramas!BB55</f>
        <v>0</v>
      </c>
      <c r="BE56" s="33">
        <f>$AK$56*Cronogramas!BC55</f>
        <v>0</v>
      </c>
      <c r="BF56" s="33">
        <f>$AK$56*Cronogramas!BD55</f>
        <v>0</v>
      </c>
      <c r="BG56" s="33">
        <f>$AK$56*Cronogramas!BE55</f>
        <v>0</v>
      </c>
      <c r="BH56" s="33">
        <f>$AK$56*Cronogramas!BF55</f>
        <v>0</v>
      </c>
      <c r="BI56" s="33">
        <f>$AK$56*Cronogramas!BG55</f>
        <v>0</v>
      </c>
      <c r="BJ56" s="33">
        <f>$AK$56*Cronogramas!BH55</f>
        <v>0</v>
      </c>
      <c r="BK56" s="33">
        <f>$AK$56*Cronogramas!BI55</f>
        <v>0</v>
      </c>
      <c r="BL56" s="33">
        <f>$AK$56*Cronogramas!BJ55</f>
        <v>0</v>
      </c>
      <c r="BM56" s="33">
        <f>$AK$56*Cronogramas!BK55</f>
        <v>0</v>
      </c>
      <c r="BN56" s="33">
        <f>$AK$56*Cronogramas!BL55</f>
        <v>0</v>
      </c>
      <c r="BO56" s="33">
        <f>$AK$56*Cronogramas!BM55</f>
        <v>0</v>
      </c>
      <c r="BP56" s="24"/>
      <c r="BQ56" s="48">
        <v>0.15</v>
      </c>
      <c r="BR56" s="47">
        <f>AK56*(1-BQ56)</f>
        <v>211207.15</v>
      </c>
      <c r="BS56" s="33">
        <f ca="1">Cronogramas!BO55*$BR56</f>
        <v>0</v>
      </c>
      <c r="BT56" s="33">
        <f ca="1">Cronogramas!BP55*$BR56</f>
        <v>0</v>
      </c>
      <c r="BU56" s="33">
        <f ca="1">Cronogramas!BQ55*$BR56</f>
        <v>0</v>
      </c>
      <c r="BV56" s="33">
        <f ca="1">Cronogramas!BR55*$BR56</f>
        <v>0</v>
      </c>
      <c r="BW56" s="33">
        <f ca="1">Cronogramas!BS55*$BR56</f>
        <v>0</v>
      </c>
      <c r="BX56" s="33">
        <f ca="1">Cronogramas!BT55*$BR56</f>
        <v>0</v>
      </c>
      <c r="BY56" s="33">
        <f ca="1">Cronogramas!BU55*$BR56</f>
        <v>0</v>
      </c>
      <c r="BZ56" s="33">
        <f ca="1">Cronogramas!BV55*$BR56</f>
        <v>0</v>
      </c>
      <c r="CA56" s="33">
        <f ca="1">Cronogramas!BW55*$BR56</f>
        <v>0</v>
      </c>
      <c r="CB56" s="33">
        <f ca="1">Cronogramas!BX55*$BR56</f>
        <v>0</v>
      </c>
      <c r="CC56" s="33">
        <f ca="1">Cronogramas!BY55*$BR56</f>
        <v>0</v>
      </c>
      <c r="CD56" s="33">
        <f ca="1">Cronogramas!BZ55*$BR56</f>
        <v>0</v>
      </c>
      <c r="CE56" s="33">
        <f ca="1">Cronogramas!CA55*$BR56</f>
        <v>0</v>
      </c>
      <c r="CF56" s="33">
        <f ca="1">Cronogramas!CB55*$BR56</f>
        <v>0</v>
      </c>
      <c r="CG56" s="33">
        <f ca="1">Cronogramas!CC55*$BR56</f>
        <v>0</v>
      </c>
      <c r="CH56" s="33">
        <f ca="1">Cronogramas!CD55*$BR56</f>
        <v>0</v>
      </c>
      <c r="CI56" s="33">
        <f ca="1">Cronogramas!CE55*$BR56</f>
        <v>2534485.7999999998</v>
      </c>
      <c r="CJ56" s="33">
        <f ca="1">Cronogramas!CF55*$BR56</f>
        <v>0</v>
      </c>
      <c r="CK56" s="33">
        <f ca="1">Cronogramas!CG55*$BR56</f>
        <v>0</v>
      </c>
      <c r="CL56" s="33">
        <f ca="1">Cronogramas!CH55*$BR56</f>
        <v>0</v>
      </c>
      <c r="CM56" s="33">
        <f ca="1">Cronogramas!CI55*$BR56</f>
        <v>0</v>
      </c>
      <c r="CN56" s="33">
        <f ca="1">Cronogramas!CJ55*$BR56</f>
        <v>0</v>
      </c>
      <c r="CO56" s="33">
        <f ca="1">Cronogramas!CK55*$BR56</f>
        <v>0</v>
      </c>
      <c r="CP56" s="33">
        <f ca="1">Cronogramas!CL55*$BR56</f>
        <v>0</v>
      </c>
      <c r="CQ56" s="33">
        <f ca="1">Cronogramas!CM55*$BR56</f>
        <v>0</v>
      </c>
      <c r="CR56" s="33">
        <f ca="1">Cronogramas!CN55*$BR56</f>
        <v>0</v>
      </c>
      <c r="CS56" s="33">
        <f ca="1">Cronogramas!CO55*$BR56</f>
        <v>0</v>
      </c>
      <c r="CT56" s="33">
        <f ca="1">Cronogramas!CP55*$BR56</f>
        <v>0</v>
      </c>
      <c r="CU56" s="33">
        <f ca="1">Cronogramas!CQ55*$BR56</f>
        <v>0</v>
      </c>
      <c r="CV56" s="33">
        <f ca="1">Cronogramas!CR55*$BR56</f>
        <v>0</v>
      </c>
      <c r="CW56" s="16"/>
      <c r="CX56" s="16"/>
      <c r="CY56" s="36">
        <v>2.5000000000000001E-2</v>
      </c>
      <c r="CZ56" s="33">
        <f t="shared" ref="CZ56:DI57" ca="1" si="43">IF((AL56+BS56)&gt;0,0,(D56*$AK56*$CY56))</f>
        <v>0</v>
      </c>
      <c r="DA56" s="33">
        <f t="shared" ca="1" si="43"/>
        <v>0</v>
      </c>
      <c r="DB56" s="33">
        <f t="shared" ca="1" si="43"/>
        <v>74543.7</v>
      </c>
      <c r="DC56" s="33">
        <f t="shared" ca="1" si="43"/>
        <v>74543.7</v>
      </c>
      <c r="DD56" s="33">
        <f t="shared" ca="1" si="43"/>
        <v>74543.7</v>
      </c>
      <c r="DE56" s="33">
        <f t="shared" ca="1" si="43"/>
        <v>74543.7</v>
      </c>
      <c r="DF56" s="33">
        <f t="shared" ca="1" si="43"/>
        <v>74543.7</v>
      </c>
      <c r="DG56" s="33">
        <f t="shared" ca="1" si="43"/>
        <v>74543.7</v>
      </c>
      <c r="DH56" s="33">
        <f t="shared" ca="1" si="43"/>
        <v>74543.7</v>
      </c>
      <c r="DI56" s="33">
        <f t="shared" ca="1" si="43"/>
        <v>74543.7</v>
      </c>
      <c r="DJ56" s="33">
        <f t="shared" ref="DJ56:DS57" ca="1" si="44">IF((AV56+CC56)&gt;0,0,(N56*$AK56*$CY56))</f>
        <v>74543.7</v>
      </c>
      <c r="DK56" s="33">
        <f t="shared" ca="1" si="44"/>
        <v>74543.7</v>
      </c>
      <c r="DL56" s="33">
        <f t="shared" ca="1" si="44"/>
        <v>74543.7</v>
      </c>
      <c r="DM56" s="33">
        <f t="shared" ca="1" si="44"/>
        <v>74543.7</v>
      </c>
      <c r="DN56" s="33">
        <f t="shared" ca="1" si="44"/>
        <v>74543.7</v>
      </c>
      <c r="DO56" s="33">
        <f t="shared" ca="1" si="44"/>
        <v>74543.7</v>
      </c>
      <c r="DP56" s="33">
        <f t="shared" ca="1" si="44"/>
        <v>0</v>
      </c>
      <c r="DQ56" s="33">
        <f t="shared" ca="1" si="44"/>
        <v>74543.7</v>
      </c>
      <c r="DR56" s="33">
        <f t="shared" ca="1" si="44"/>
        <v>74543.7</v>
      </c>
      <c r="DS56" s="33">
        <f t="shared" ca="1" si="44"/>
        <v>74543.7</v>
      </c>
      <c r="DT56" s="33">
        <f t="shared" ref="DT56:EC57" ca="1" si="45">IF((BF56+CM56)&gt;0,0,(X56*$AK56*$CY56))</f>
        <v>74543.7</v>
      </c>
      <c r="DU56" s="33">
        <f t="shared" ca="1" si="45"/>
        <v>74543.7</v>
      </c>
      <c r="DV56" s="33">
        <f t="shared" ca="1" si="45"/>
        <v>74543.7</v>
      </c>
      <c r="DW56" s="33">
        <f t="shared" ca="1" si="45"/>
        <v>74543.7</v>
      </c>
      <c r="DX56" s="33">
        <f t="shared" ca="1" si="45"/>
        <v>74543.7</v>
      </c>
      <c r="DY56" s="33">
        <f t="shared" ca="1" si="45"/>
        <v>74543.7</v>
      </c>
      <c r="DZ56" s="33">
        <f t="shared" ca="1" si="45"/>
        <v>74543.7</v>
      </c>
      <c r="EA56" s="33">
        <f t="shared" ca="1" si="45"/>
        <v>74543.7</v>
      </c>
      <c r="EB56" s="33">
        <f t="shared" ca="1" si="45"/>
        <v>74543.7</v>
      </c>
      <c r="EC56" s="33">
        <f t="shared" ca="1" si="45"/>
        <v>74543.7</v>
      </c>
      <c r="EE56" s="17"/>
      <c r="EF56" s="17"/>
      <c r="EG56" s="17"/>
      <c r="EH56" s="17"/>
    </row>
    <row r="57" spans="1:138" ht="15" customHeight="1" x14ac:dyDescent="0.3">
      <c r="A57" s="57"/>
      <c r="B57" s="2" t="str">
        <f>Cronogramas!B56</f>
        <v>1.5.1.2</v>
      </c>
      <c r="C57" s="3" t="str">
        <f>Cronogramas!C56</f>
        <v>Painel de Mensagem Variável Móvel (um em cada BSO)</v>
      </c>
      <c r="D57" s="4">
        <f>Cronogramas!E56</f>
        <v>13</v>
      </c>
      <c r="E57" s="4">
        <f>Cronogramas!F56</f>
        <v>13</v>
      </c>
      <c r="F57" s="4">
        <f>Cronogramas!G56</f>
        <v>13</v>
      </c>
      <c r="G57" s="4">
        <f>Cronogramas!H56</f>
        <v>13</v>
      </c>
      <c r="H57" s="4">
        <f>Cronogramas!I56</f>
        <v>13</v>
      </c>
      <c r="I57" s="4">
        <f>Cronogramas!J56</f>
        <v>13</v>
      </c>
      <c r="J57" s="4">
        <f>Cronogramas!K56</f>
        <v>13</v>
      </c>
      <c r="K57" s="4">
        <f>Cronogramas!L56</f>
        <v>13</v>
      </c>
      <c r="L57" s="4">
        <f>Cronogramas!M56</f>
        <v>13</v>
      </c>
      <c r="M57" s="4">
        <f>Cronogramas!N56</f>
        <v>13</v>
      </c>
      <c r="N57" s="4">
        <f>Cronogramas!O56</f>
        <v>13</v>
      </c>
      <c r="O57" s="4">
        <f>Cronogramas!P56</f>
        <v>13</v>
      </c>
      <c r="P57" s="4">
        <f>Cronogramas!Q56</f>
        <v>13</v>
      </c>
      <c r="Q57" s="4">
        <f>Cronogramas!R56</f>
        <v>13</v>
      </c>
      <c r="R57" s="4">
        <f>Cronogramas!S56</f>
        <v>13</v>
      </c>
      <c r="S57" s="4">
        <f>Cronogramas!T56</f>
        <v>13</v>
      </c>
      <c r="T57" s="4">
        <f>Cronogramas!U56</f>
        <v>13</v>
      </c>
      <c r="U57" s="4">
        <f>Cronogramas!V56</f>
        <v>13</v>
      </c>
      <c r="V57" s="4">
        <f>Cronogramas!W56</f>
        <v>13</v>
      </c>
      <c r="W57" s="4">
        <f>Cronogramas!X56</f>
        <v>13</v>
      </c>
      <c r="X57" s="4">
        <f>Cronogramas!Y56</f>
        <v>13</v>
      </c>
      <c r="Y57" s="4">
        <f>Cronogramas!Z56</f>
        <v>13</v>
      </c>
      <c r="Z57" s="4">
        <f>Cronogramas!AA56</f>
        <v>13</v>
      </c>
      <c r="AA57" s="4">
        <f>Cronogramas!AB56</f>
        <v>13</v>
      </c>
      <c r="AB57" s="4">
        <f>Cronogramas!AC56</f>
        <v>13</v>
      </c>
      <c r="AC57" s="4">
        <f>Cronogramas!AD56</f>
        <v>13</v>
      </c>
      <c r="AD57" s="4">
        <f>Cronogramas!AE56</f>
        <v>13</v>
      </c>
      <c r="AE57" s="4">
        <f>Cronogramas!AF56</f>
        <v>13</v>
      </c>
      <c r="AF57" s="4">
        <f>Cronogramas!AG56</f>
        <v>13</v>
      </c>
      <c r="AG57" s="4">
        <f>Cronogramas!AH56</f>
        <v>13</v>
      </c>
      <c r="AH57" s="28"/>
      <c r="AI57" s="34" t="s">
        <v>70</v>
      </c>
      <c r="AJ57" s="6">
        <v>10</v>
      </c>
      <c r="AK57" s="148">
        <v>135000</v>
      </c>
      <c r="AL57" s="33">
        <f>$AK$57*Cronogramas!AJ56</f>
        <v>1755000</v>
      </c>
      <c r="AM57" s="33">
        <f>$AK$57*Cronogramas!AK56</f>
        <v>0</v>
      </c>
      <c r="AN57" s="33">
        <f>$AK$57*Cronogramas!AL56</f>
        <v>0</v>
      </c>
      <c r="AO57" s="33">
        <f>$AK$57*Cronogramas!AM56</f>
        <v>0</v>
      </c>
      <c r="AP57" s="33">
        <f>$AK$57*Cronogramas!AN56</f>
        <v>0</v>
      </c>
      <c r="AQ57" s="33">
        <f>$AK$57*Cronogramas!AO56</f>
        <v>0</v>
      </c>
      <c r="AR57" s="33">
        <f>$AK$57*Cronogramas!AP56</f>
        <v>0</v>
      </c>
      <c r="AS57" s="33">
        <f>$AK$57*Cronogramas!AQ56</f>
        <v>0</v>
      </c>
      <c r="AT57" s="33">
        <f>$AK$57*Cronogramas!AR56</f>
        <v>0</v>
      </c>
      <c r="AU57" s="33">
        <f>$AK$57*Cronogramas!AS56</f>
        <v>0</v>
      </c>
      <c r="AV57" s="33">
        <f>$AK$57*Cronogramas!AT56</f>
        <v>0</v>
      </c>
      <c r="AW57" s="33">
        <f>$AK$57*Cronogramas!AU56</f>
        <v>0</v>
      </c>
      <c r="AX57" s="33">
        <f>$AK$57*Cronogramas!AV56</f>
        <v>0</v>
      </c>
      <c r="AY57" s="33">
        <f>$AK$57*Cronogramas!AW56</f>
        <v>0</v>
      </c>
      <c r="AZ57" s="33">
        <f>$AK$57*Cronogramas!AX56</f>
        <v>0</v>
      </c>
      <c r="BA57" s="33">
        <f>$AK$57*Cronogramas!AY56</f>
        <v>0</v>
      </c>
      <c r="BB57" s="33">
        <f>$AK$57*Cronogramas!AZ56</f>
        <v>0</v>
      </c>
      <c r="BC57" s="33">
        <f>$AK$57*Cronogramas!BA56</f>
        <v>0</v>
      </c>
      <c r="BD57" s="33">
        <f>$AK$57*Cronogramas!BB56</f>
        <v>0</v>
      </c>
      <c r="BE57" s="33">
        <f>$AK$57*Cronogramas!BC56</f>
        <v>0</v>
      </c>
      <c r="BF57" s="33">
        <f>$AK$57*Cronogramas!BD56</f>
        <v>0</v>
      </c>
      <c r="BG57" s="33">
        <f>$AK$57*Cronogramas!BE56</f>
        <v>0</v>
      </c>
      <c r="BH57" s="33">
        <f>$AK$57*Cronogramas!BF56</f>
        <v>0</v>
      </c>
      <c r="BI57" s="33">
        <f>$AK$57*Cronogramas!BG56</f>
        <v>0</v>
      </c>
      <c r="BJ57" s="33">
        <f>$AK$57*Cronogramas!BH56</f>
        <v>0</v>
      </c>
      <c r="BK57" s="33">
        <f>$AK$57*Cronogramas!BI56</f>
        <v>0</v>
      </c>
      <c r="BL57" s="33">
        <f>$AK$57*Cronogramas!BJ56</f>
        <v>0</v>
      </c>
      <c r="BM57" s="33">
        <f>$AK$57*Cronogramas!BK56</f>
        <v>0</v>
      </c>
      <c r="BN57" s="33">
        <f>$AK$57*Cronogramas!BL56</f>
        <v>0</v>
      </c>
      <c r="BO57" s="33">
        <f>$AK$57*Cronogramas!BM56</f>
        <v>0</v>
      </c>
      <c r="BP57" s="24"/>
      <c r="BQ57" s="48">
        <v>0.15</v>
      </c>
      <c r="BR57" s="47">
        <f>AK57*(1-BQ57)</f>
        <v>114750</v>
      </c>
      <c r="BS57" s="33">
        <f ca="1">Cronogramas!BO56*$BR57</f>
        <v>0</v>
      </c>
      <c r="BT57" s="33">
        <f ca="1">Cronogramas!BP56*$BR57</f>
        <v>0</v>
      </c>
      <c r="BU57" s="33">
        <f ca="1">Cronogramas!BQ56*$BR57</f>
        <v>0</v>
      </c>
      <c r="BV57" s="33">
        <f ca="1">Cronogramas!BR56*$BR57</f>
        <v>0</v>
      </c>
      <c r="BW57" s="33">
        <f ca="1">Cronogramas!BS56*$BR57</f>
        <v>0</v>
      </c>
      <c r="BX57" s="33">
        <f ca="1">Cronogramas!BT56*$BR57</f>
        <v>0</v>
      </c>
      <c r="BY57" s="33">
        <f ca="1">Cronogramas!BU56*$BR57</f>
        <v>0</v>
      </c>
      <c r="BZ57" s="33">
        <f ca="1">Cronogramas!BV56*$BR57</f>
        <v>0</v>
      </c>
      <c r="CA57" s="33">
        <f ca="1">Cronogramas!BW56*$BR57</f>
        <v>0</v>
      </c>
      <c r="CB57" s="33">
        <f ca="1">Cronogramas!BX56*$BR57</f>
        <v>0</v>
      </c>
      <c r="CC57" s="33">
        <f ca="1">Cronogramas!BY56*$BR57</f>
        <v>1491750</v>
      </c>
      <c r="CD57" s="33">
        <f ca="1">Cronogramas!BZ56*$BR57</f>
        <v>0</v>
      </c>
      <c r="CE57" s="33">
        <f ca="1">Cronogramas!CA56*$BR57</f>
        <v>0</v>
      </c>
      <c r="CF57" s="33">
        <f ca="1">Cronogramas!CB56*$BR57</f>
        <v>0</v>
      </c>
      <c r="CG57" s="33">
        <f ca="1">Cronogramas!CC56*$BR57</f>
        <v>0</v>
      </c>
      <c r="CH57" s="33">
        <f ca="1">Cronogramas!CD56*$BR57</f>
        <v>0</v>
      </c>
      <c r="CI57" s="33">
        <f ca="1">Cronogramas!CE56*$BR57</f>
        <v>0</v>
      </c>
      <c r="CJ57" s="33">
        <f ca="1">Cronogramas!CF56*$BR57</f>
        <v>0</v>
      </c>
      <c r="CK57" s="33">
        <f ca="1">Cronogramas!CG56*$BR57</f>
        <v>0</v>
      </c>
      <c r="CL57" s="33">
        <f ca="1">Cronogramas!CH56*$BR57</f>
        <v>0</v>
      </c>
      <c r="CM57" s="33">
        <f ca="1">Cronogramas!CI56*$BR57</f>
        <v>1491750</v>
      </c>
      <c r="CN57" s="33">
        <f ca="1">Cronogramas!CJ56*$BR57</f>
        <v>0</v>
      </c>
      <c r="CO57" s="33">
        <f ca="1">Cronogramas!CK56*$BR57</f>
        <v>0</v>
      </c>
      <c r="CP57" s="33">
        <f ca="1">Cronogramas!CL56*$BR57</f>
        <v>0</v>
      </c>
      <c r="CQ57" s="33">
        <f ca="1">Cronogramas!CM56*$BR57</f>
        <v>0</v>
      </c>
      <c r="CR57" s="33">
        <f ca="1">Cronogramas!CN56*$BR57</f>
        <v>0</v>
      </c>
      <c r="CS57" s="33">
        <f ca="1">Cronogramas!CO56*$BR57</f>
        <v>0</v>
      </c>
      <c r="CT57" s="33">
        <f ca="1">Cronogramas!CP56*$BR57</f>
        <v>0</v>
      </c>
      <c r="CU57" s="33">
        <f ca="1">Cronogramas!CQ56*$BR57</f>
        <v>0</v>
      </c>
      <c r="CV57" s="33">
        <f ca="1">Cronogramas!CR56*$BR57</f>
        <v>0</v>
      </c>
      <c r="CW57" s="16"/>
      <c r="CX57" s="16"/>
      <c r="CY57" s="36">
        <v>2.5000000000000001E-2</v>
      </c>
      <c r="CZ57" s="33">
        <f t="shared" ca="1" si="43"/>
        <v>0</v>
      </c>
      <c r="DA57" s="33">
        <f t="shared" ca="1" si="43"/>
        <v>43875</v>
      </c>
      <c r="DB57" s="33">
        <f t="shared" ca="1" si="43"/>
        <v>43875</v>
      </c>
      <c r="DC57" s="33">
        <f t="shared" ca="1" si="43"/>
        <v>43875</v>
      </c>
      <c r="DD57" s="33">
        <f t="shared" ca="1" si="43"/>
        <v>43875</v>
      </c>
      <c r="DE57" s="33">
        <f t="shared" ca="1" si="43"/>
        <v>43875</v>
      </c>
      <c r="DF57" s="33">
        <f t="shared" ca="1" si="43"/>
        <v>43875</v>
      </c>
      <c r="DG57" s="33">
        <f t="shared" ca="1" si="43"/>
        <v>43875</v>
      </c>
      <c r="DH57" s="33">
        <f t="shared" ca="1" si="43"/>
        <v>43875</v>
      </c>
      <c r="DI57" s="33">
        <f t="shared" ca="1" si="43"/>
        <v>43875</v>
      </c>
      <c r="DJ57" s="33">
        <f t="shared" ca="1" si="44"/>
        <v>0</v>
      </c>
      <c r="DK57" s="33">
        <f t="shared" ca="1" si="44"/>
        <v>43875</v>
      </c>
      <c r="DL57" s="33">
        <f t="shared" ca="1" si="44"/>
        <v>43875</v>
      </c>
      <c r="DM57" s="33">
        <f t="shared" ca="1" si="44"/>
        <v>43875</v>
      </c>
      <c r="DN57" s="33">
        <f t="shared" ca="1" si="44"/>
        <v>43875</v>
      </c>
      <c r="DO57" s="33">
        <f t="shared" ca="1" si="44"/>
        <v>43875</v>
      </c>
      <c r="DP57" s="33">
        <f t="shared" ca="1" si="44"/>
        <v>43875</v>
      </c>
      <c r="DQ57" s="33">
        <f t="shared" ca="1" si="44"/>
        <v>43875</v>
      </c>
      <c r="DR57" s="33">
        <f t="shared" ca="1" si="44"/>
        <v>43875</v>
      </c>
      <c r="DS57" s="33">
        <f t="shared" ca="1" si="44"/>
        <v>43875</v>
      </c>
      <c r="DT57" s="33">
        <f t="shared" ca="1" si="45"/>
        <v>0</v>
      </c>
      <c r="DU57" s="33">
        <f t="shared" ca="1" si="45"/>
        <v>43875</v>
      </c>
      <c r="DV57" s="33">
        <f t="shared" ca="1" si="45"/>
        <v>43875</v>
      </c>
      <c r="DW57" s="33">
        <f t="shared" ca="1" si="45"/>
        <v>43875</v>
      </c>
      <c r="DX57" s="33">
        <f t="shared" ca="1" si="45"/>
        <v>43875</v>
      </c>
      <c r="DY57" s="33">
        <f t="shared" ca="1" si="45"/>
        <v>43875</v>
      </c>
      <c r="DZ57" s="33">
        <f t="shared" ca="1" si="45"/>
        <v>43875</v>
      </c>
      <c r="EA57" s="33">
        <f t="shared" ca="1" si="45"/>
        <v>43875</v>
      </c>
      <c r="EB57" s="33">
        <f t="shared" ca="1" si="45"/>
        <v>43875</v>
      </c>
      <c r="EC57" s="33">
        <f t="shared" ca="1" si="45"/>
        <v>43875</v>
      </c>
      <c r="EE57" s="17"/>
      <c r="EF57" s="17"/>
      <c r="EG57" s="17"/>
      <c r="EH57" s="17"/>
    </row>
    <row r="58" spans="1:138" s="17" customFormat="1" ht="15" customHeight="1" x14ac:dyDescent="0.3">
      <c r="A58" s="57"/>
      <c r="B58" s="98" t="str">
        <f>Cronogramas!B57</f>
        <v>1.5.2</v>
      </c>
      <c r="C58" s="99" t="str">
        <f>Cronogramas!C57</f>
        <v>Sistema de Telefonia Convencional</v>
      </c>
      <c r="D58" s="108"/>
      <c r="E58" s="109"/>
      <c r="F58" s="109"/>
      <c r="G58" s="109"/>
      <c r="H58" s="109"/>
      <c r="I58" s="109"/>
      <c r="J58" s="109"/>
      <c r="K58" s="109"/>
      <c r="L58" s="109"/>
      <c r="M58" s="109"/>
      <c r="N58" s="109"/>
      <c r="O58" s="109"/>
      <c r="P58" s="109"/>
      <c r="Q58" s="109"/>
      <c r="R58" s="110"/>
      <c r="S58" s="108"/>
      <c r="T58" s="109"/>
      <c r="U58" s="109"/>
      <c r="V58" s="109"/>
      <c r="W58" s="109"/>
      <c r="X58" s="109"/>
      <c r="Y58" s="109"/>
      <c r="Z58" s="109"/>
      <c r="AA58" s="109"/>
      <c r="AB58" s="109"/>
      <c r="AC58" s="109"/>
      <c r="AD58" s="109"/>
      <c r="AE58" s="109"/>
      <c r="AF58" s="109"/>
      <c r="AG58" s="110"/>
      <c r="AH58" s="29"/>
      <c r="AI58" s="121"/>
      <c r="AJ58" s="113"/>
      <c r="AK58" s="120"/>
      <c r="AL58" s="118"/>
      <c r="AM58" s="118"/>
      <c r="AN58" s="118"/>
      <c r="AO58" s="118"/>
      <c r="AP58" s="118"/>
      <c r="AQ58" s="118"/>
      <c r="AR58" s="118"/>
      <c r="AS58" s="118"/>
      <c r="AT58" s="118"/>
      <c r="AU58" s="118"/>
      <c r="AV58" s="118"/>
      <c r="AW58" s="118"/>
      <c r="AX58" s="118"/>
      <c r="AY58" s="118"/>
      <c r="AZ58" s="118"/>
      <c r="BA58" s="118"/>
      <c r="BB58" s="118"/>
      <c r="BC58" s="118"/>
      <c r="BD58" s="118"/>
      <c r="BE58" s="118"/>
      <c r="BF58" s="118"/>
      <c r="BG58" s="118"/>
      <c r="BH58" s="118"/>
      <c r="BI58" s="118"/>
      <c r="BJ58" s="118"/>
      <c r="BK58" s="118"/>
      <c r="BL58" s="118"/>
      <c r="BM58" s="118"/>
      <c r="BN58" s="118"/>
      <c r="BO58" s="118"/>
      <c r="BP58" s="13"/>
      <c r="BQ58" s="123"/>
      <c r="BR58" s="124">
        <f>SUBTOTAL(9,BR59)</f>
        <v>89758.829140431757</v>
      </c>
      <c r="BS58" s="123"/>
      <c r="BT58" s="118"/>
      <c r="BU58" s="118"/>
      <c r="BV58" s="118"/>
      <c r="BW58" s="118"/>
      <c r="BX58" s="118"/>
      <c r="BY58" s="118"/>
      <c r="BZ58" s="118"/>
      <c r="CA58" s="118"/>
      <c r="CB58" s="118"/>
      <c r="CC58" s="118"/>
      <c r="CD58" s="118"/>
      <c r="CE58" s="118"/>
      <c r="CF58" s="118"/>
      <c r="CG58" s="118"/>
      <c r="CH58" s="118"/>
      <c r="CI58" s="118"/>
      <c r="CJ58" s="118"/>
      <c r="CK58" s="118"/>
      <c r="CL58" s="118"/>
      <c r="CM58" s="118"/>
      <c r="CN58" s="118"/>
      <c r="CO58" s="118"/>
      <c r="CP58" s="118"/>
      <c r="CQ58" s="118"/>
      <c r="CR58" s="118"/>
      <c r="CS58" s="118"/>
      <c r="CT58" s="118"/>
      <c r="CU58" s="118"/>
      <c r="CV58" s="119"/>
      <c r="CW58" s="16"/>
      <c r="CX58" s="16"/>
      <c r="CY58" s="113"/>
      <c r="CZ58" s="123"/>
      <c r="DA58" s="118"/>
      <c r="DB58" s="118"/>
      <c r="DC58" s="118"/>
      <c r="DD58" s="118"/>
      <c r="DE58" s="118"/>
      <c r="DF58" s="118"/>
      <c r="DG58" s="118"/>
      <c r="DH58" s="118"/>
      <c r="DI58" s="118"/>
      <c r="DJ58" s="118"/>
      <c r="DK58" s="118"/>
      <c r="DL58" s="118"/>
      <c r="DM58" s="118"/>
      <c r="DN58" s="118"/>
      <c r="DO58" s="118"/>
      <c r="DP58" s="118"/>
      <c r="DQ58" s="118"/>
      <c r="DR58" s="118"/>
      <c r="DS58" s="118"/>
      <c r="DT58" s="118"/>
      <c r="DU58" s="118"/>
      <c r="DV58" s="118"/>
      <c r="DW58" s="118"/>
      <c r="DX58" s="118"/>
      <c r="DY58" s="118"/>
      <c r="DZ58" s="118"/>
      <c r="EA58" s="118"/>
      <c r="EB58" s="118"/>
      <c r="EC58" s="119"/>
    </row>
    <row r="59" spans="1:138" ht="15" customHeight="1" x14ac:dyDescent="0.3">
      <c r="A59" s="57"/>
      <c r="B59" s="2" t="str">
        <f>Cronogramas!B58</f>
        <v>1.5.2.1</v>
      </c>
      <c r="C59" s="3" t="str">
        <f>Cronogramas!C58</f>
        <v>Central Telefônica</v>
      </c>
      <c r="D59" s="4">
        <f>Cronogramas!E58</f>
        <v>1</v>
      </c>
      <c r="E59" s="4">
        <f>Cronogramas!F58</f>
        <v>1</v>
      </c>
      <c r="F59" s="4">
        <f>Cronogramas!G58</f>
        <v>1</v>
      </c>
      <c r="G59" s="4">
        <f>Cronogramas!H58</f>
        <v>1</v>
      </c>
      <c r="H59" s="4">
        <f>Cronogramas!I58</f>
        <v>1</v>
      </c>
      <c r="I59" s="4">
        <f>Cronogramas!J58</f>
        <v>1</v>
      </c>
      <c r="J59" s="4">
        <f>Cronogramas!K58</f>
        <v>1</v>
      </c>
      <c r="K59" s="4">
        <f>Cronogramas!L58</f>
        <v>1</v>
      </c>
      <c r="L59" s="4">
        <f>Cronogramas!M58</f>
        <v>1</v>
      </c>
      <c r="M59" s="4">
        <f>Cronogramas!N58</f>
        <v>1</v>
      </c>
      <c r="N59" s="4">
        <f>Cronogramas!O58</f>
        <v>1</v>
      </c>
      <c r="O59" s="4">
        <f>Cronogramas!P58</f>
        <v>1</v>
      </c>
      <c r="P59" s="4">
        <f>Cronogramas!Q58</f>
        <v>1</v>
      </c>
      <c r="Q59" s="4">
        <f>Cronogramas!R58</f>
        <v>1</v>
      </c>
      <c r="R59" s="4">
        <f>Cronogramas!S58</f>
        <v>1</v>
      </c>
      <c r="S59" s="4">
        <f>Cronogramas!T58</f>
        <v>1</v>
      </c>
      <c r="T59" s="4">
        <f>Cronogramas!U58</f>
        <v>1</v>
      </c>
      <c r="U59" s="4">
        <f>Cronogramas!V58</f>
        <v>1</v>
      </c>
      <c r="V59" s="4">
        <f>Cronogramas!W58</f>
        <v>1</v>
      </c>
      <c r="W59" s="4">
        <f>Cronogramas!X58</f>
        <v>1</v>
      </c>
      <c r="X59" s="4">
        <f>Cronogramas!Y58</f>
        <v>1</v>
      </c>
      <c r="Y59" s="4">
        <f>Cronogramas!Z58</f>
        <v>1</v>
      </c>
      <c r="Z59" s="4">
        <f>Cronogramas!AA58</f>
        <v>1</v>
      </c>
      <c r="AA59" s="4">
        <f>Cronogramas!AB58</f>
        <v>1</v>
      </c>
      <c r="AB59" s="4">
        <f>Cronogramas!AC58</f>
        <v>1</v>
      </c>
      <c r="AC59" s="4">
        <f>Cronogramas!AD58</f>
        <v>1</v>
      </c>
      <c r="AD59" s="4">
        <f>Cronogramas!AE58</f>
        <v>1</v>
      </c>
      <c r="AE59" s="4">
        <f>Cronogramas!AF58</f>
        <v>1</v>
      </c>
      <c r="AF59" s="4">
        <f>Cronogramas!AG58</f>
        <v>1</v>
      </c>
      <c r="AG59" s="4">
        <f>Cronogramas!AH58</f>
        <v>1</v>
      </c>
      <c r="AH59" s="28"/>
      <c r="AI59" s="34" t="s">
        <v>71</v>
      </c>
      <c r="AJ59" s="6">
        <v>15</v>
      </c>
      <c r="AK59" s="35">
        <v>99732.0323782575</v>
      </c>
      <c r="AL59" s="33">
        <f>$AK$59*Cronogramas!AJ58</f>
        <v>99732.0323782575</v>
      </c>
      <c r="AM59" s="33">
        <f>$AK$59*Cronogramas!AK58</f>
        <v>0</v>
      </c>
      <c r="AN59" s="33">
        <f>$AK$59*Cronogramas!AL58</f>
        <v>0</v>
      </c>
      <c r="AO59" s="33">
        <f>$AK$59*Cronogramas!AM58</f>
        <v>0</v>
      </c>
      <c r="AP59" s="33">
        <f>$AK$59*Cronogramas!AN58</f>
        <v>0</v>
      </c>
      <c r="AQ59" s="33">
        <f>$AK$59*Cronogramas!AO58</f>
        <v>0</v>
      </c>
      <c r="AR59" s="33">
        <f>$AK$59*Cronogramas!AP58</f>
        <v>0</v>
      </c>
      <c r="AS59" s="33">
        <f>$AK$59*Cronogramas!AQ58</f>
        <v>0</v>
      </c>
      <c r="AT59" s="33">
        <f>$AK$59*Cronogramas!AR58</f>
        <v>0</v>
      </c>
      <c r="AU59" s="33">
        <f>$AK$59*Cronogramas!AS58</f>
        <v>0</v>
      </c>
      <c r="AV59" s="33">
        <f>$AK$59*Cronogramas!AT58</f>
        <v>0</v>
      </c>
      <c r="AW59" s="33">
        <f>$AK$59*Cronogramas!AU58</f>
        <v>0</v>
      </c>
      <c r="AX59" s="33">
        <f>$AK$59*Cronogramas!AV58</f>
        <v>0</v>
      </c>
      <c r="AY59" s="33">
        <f>$AK$59*Cronogramas!AW58</f>
        <v>0</v>
      </c>
      <c r="AZ59" s="33">
        <f>$AK$59*Cronogramas!AX58</f>
        <v>0</v>
      </c>
      <c r="BA59" s="33">
        <f>$AK$59*Cronogramas!AY58</f>
        <v>0</v>
      </c>
      <c r="BB59" s="33">
        <f>$AK$59*Cronogramas!AZ58</f>
        <v>0</v>
      </c>
      <c r="BC59" s="33">
        <f>$AK$59*Cronogramas!BA58</f>
        <v>0</v>
      </c>
      <c r="BD59" s="33">
        <f>$AK$59*Cronogramas!BB58</f>
        <v>0</v>
      </c>
      <c r="BE59" s="33">
        <f>$AK$59*Cronogramas!BC58</f>
        <v>0</v>
      </c>
      <c r="BF59" s="33">
        <f>$AK$59*Cronogramas!BD58</f>
        <v>0</v>
      </c>
      <c r="BG59" s="33">
        <f>$AK$59*Cronogramas!BE58</f>
        <v>0</v>
      </c>
      <c r="BH59" s="33">
        <f>$AK$59*Cronogramas!BF58</f>
        <v>0</v>
      </c>
      <c r="BI59" s="33">
        <f>$AK$59*Cronogramas!BG58</f>
        <v>0</v>
      </c>
      <c r="BJ59" s="33">
        <f>$AK$59*Cronogramas!BH58</f>
        <v>0</v>
      </c>
      <c r="BK59" s="33">
        <f>$AK$59*Cronogramas!BI58</f>
        <v>0</v>
      </c>
      <c r="BL59" s="33">
        <f>$AK$59*Cronogramas!BJ58</f>
        <v>0</v>
      </c>
      <c r="BM59" s="33">
        <f>$AK$59*Cronogramas!BK58</f>
        <v>0</v>
      </c>
      <c r="BN59" s="33">
        <f>$AK$59*Cronogramas!BL58</f>
        <v>0</v>
      </c>
      <c r="BO59" s="33">
        <f>$AK$59*Cronogramas!BM58</f>
        <v>0</v>
      </c>
      <c r="BP59" s="24"/>
      <c r="BQ59" s="48">
        <v>0.1</v>
      </c>
      <c r="BR59" s="47">
        <f>AK59*(1-BQ59)</f>
        <v>89758.829140431757</v>
      </c>
      <c r="BS59" s="33">
        <f ca="1">Cronogramas!BO58*$BR59</f>
        <v>0</v>
      </c>
      <c r="BT59" s="33">
        <f ca="1">Cronogramas!BP58*$BR59</f>
        <v>0</v>
      </c>
      <c r="BU59" s="33">
        <f ca="1">Cronogramas!BQ58*$BR59</f>
        <v>0</v>
      </c>
      <c r="BV59" s="33">
        <f ca="1">Cronogramas!BR58*$BR59</f>
        <v>0</v>
      </c>
      <c r="BW59" s="33">
        <f ca="1">Cronogramas!BS58*$BR59</f>
        <v>0</v>
      </c>
      <c r="BX59" s="33">
        <f ca="1">Cronogramas!BT58*$BR59</f>
        <v>0</v>
      </c>
      <c r="BY59" s="33">
        <f ca="1">Cronogramas!BU58*$BR59</f>
        <v>0</v>
      </c>
      <c r="BZ59" s="33">
        <f ca="1">Cronogramas!BV58*$BR59</f>
        <v>0</v>
      </c>
      <c r="CA59" s="33">
        <f ca="1">Cronogramas!BW58*$BR59</f>
        <v>0</v>
      </c>
      <c r="CB59" s="33">
        <f ca="1">Cronogramas!BX58*$BR59</f>
        <v>0</v>
      </c>
      <c r="CC59" s="33">
        <f ca="1">Cronogramas!BY58*$BR59</f>
        <v>0</v>
      </c>
      <c r="CD59" s="33">
        <f ca="1">Cronogramas!BZ58*$BR59</f>
        <v>0</v>
      </c>
      <c r="CE59" s="33">
        <f ca="1">Cronogramas!CA58*$BR59</f>
        <v>0</v>
      </c>
      <c r="CF59" s="33">
        <f ca="1">Cronogramas!CB58*$BR59</f>
        <v>0</v>
      </c>
      <c r="CG59" s="33">
        <f ca="1">Cronogramas!CC58*$BR59</f>
        <v>0</v>
      </c>
      <c r="CH59" s="33">
        <f ca="1">Cronogramas!CD58*$BR59</f>
        <v>89758.829140431757</v>
      </c>
      <c r="CI59" s="33">
        <f ca="1">Cronogramas!CE58*$BR59</f>
        <v>0</v>
      </c>
      <c r="CJ59" s="33">
        <f ca="1">Cronogramas!CF58*$BR59</f>
        <v>0</v>
      </c>
      <c r="CK59" s="33">
        <f ca="1">Cronogramas!CG58*$BR59</f>
        <v>0</v>
      </c>
      <c r="CL59" s="33">
        <f ca="1">Cronogramas!CH58*$BR59</f>
        <v>0</v>
      </c>
      <c r="CM59" s="33">
        <f ca="1">Cronogramas!CI58*$BR59</f>
        <v>0</v>
      </c>
      <c r="CN59" s="33">
        <f ca="1">Cronogramas!CJ58*$BR59</f>
        <v>0</v>
      </c>
      <c r="CO59" s="33">
        <f ca="1">Cronogramas!CK58*$BR59</f>
        <v>0</v>
      </c>
      <c r="CP59" s="33">
        <f ca="1">Cronogramas!CL58*$BR59</f>
        <v>0</v>
      </c>
      <c r="CQ59" s="33">
        <f ca="1">Cronogramas!CM58*$BR59</f>
        <v>0</v>
      </c>
      <c r="CR59" s="33">
        <f ca="1">Cronogramas!CN58*$BR59</f>
        <v>0</v>
      </c>
      <c r="CS59" s="33">
        <f ca="1">Cronogramas!CO58*$BR59</f>
        <v>0</v>
      </c>
      <c r="CT59" s="33">
        <f ca="1">Cronogramas!CP58*$BR59</f>
        <v>0</v>
      </c>
      <c r="CU59" s="33">
        <f ca="1">Cronogramas!CQ58*$BR59</f>
        <v>0</v>
      </c>
      <c r="CV59" s="33">
        <f ca="1">Cronogramas!CR58*$BR59</f>
        <v>0</v>
      </c>
      <c r="CW59" s="16"/>
      <c r="CX59" s="16"/>
      <c r="CY59" s="36">
        <v>1.4999999999999999E-2</v>
      </c>
      <c r="CZ59" s="33">
        <f t="shared" ref="CZ59:EC59" ca="1" si="46">IF((AL59+BS59)&gt;0,0,(D59*$AK59*$CY59))</f>
        <v>0</v>
      </c>
      <c r="DA59" s="33">
        <f t="shared" ca="1" si="46"/>
        <v>1495.9804856738624</v>
      </c>
      <c r="DB59" s="33">
        <f t="shared" ca="1" si="46"/>
        <v>1495.9804856738624</v>
      </c>
      <c r="DC59" s="33">
        <f t="shared" ca="1" si="46"/>
        <v>1495.9804856738624</v>
      </c>
      <c r="DD59" s="33">
        <f t="shared" ca="1" si="46"/>
        <v>1495.9804856738624</v>
      </c>
      <c r="DE59" s="33">
        <f t="shared" ca="1" si="46"/>
        <v>1495.9804856738624</v>
      </c>
      <c r="DF59" s="33">
        <f t="shared" ca="1" si="46"/>
        <v>1495.9804856738624</v>
      </c>
      <c r="DG59" s="33">
        <f t="shared" ca="1" si="46"/>
        <v>1495.9804856738624</v>
      </c>
      <c r="DH59" s="33">
        <f t="shared" ca="1" si="46"/>
        <v>1495.9804856738624</v>
      </c>
      <c r="DI59" s="33">
        <f t="shared" ca="1" si="46"/>
        <v>1495.9804856738624</v>
      </c>
      <c r="DJ59" s="33">
        <f t="shared" ca="1" si="46"/>
        <v>1495.9804856738624</v>
      </c>
      <c r="DK59" s="33">
        <f t="shared" ca="1" si="46"/>
        <v>1495.9804856738624</v>
      </c>
      <c r="DL59" s="33">
        <f t="shared" ca="1" si="46"/>
        <v>1495.9804856738624</v>
      </c>
      <c r="DM59" s="33">
        <f t="shared" ca="1" si="46"/>
        <v>1495.9804856738624</v>
      </c>
      <c r="DN59" s="33">
        <f t="shared" ca="1" si="46"/>
        <v>1495.9804856738624</v>
      </c>
      <c r="DO59" s="33">
        <f t="shared" ca="1" si="46"/>
        <v>0</v>
      </c>
      <c r="DP59" s="33">
        <f t="shared" ca="1" si="46"/>
        <v>1495.9804856738624</v>
      </c>
      <c r="DQ59" s="33">
        <f t="shared" ca="1" si="46"/>
        <v>1495.9804856738624</v>
      </c>
      <c r="DR59" s="33">
        <f t="shared" ca="1" si="46"/>
        <v>1495.9804856738624</v>
      </c>
      <c r="DS59" s="33">
        <f t="shared" ca="1" si="46"/>
        <v>1495.9804856738624</v>
      </c>
      <c r="DT59" s="33">
        <f t="shared" ca="1" si="46"/>
        <v>1495.9804856738624</v>
      </c>
      <c r="DU59" s="33">
        <f t="shared" ca="1" si="46"/>
        <v>1495.9804856738624</v>
      </c>
      <c r="DV59" s="33">
        <f t="shared" ca="1" si="46"/>
        <v>1495.9804856738624</v>
      </c>
      <c r="DW59" s="33">
        <f t="shared" ca="1" si="46"/>
        <v>1495.9804856738624</v>
      </c>
      <c r="DX59" s="33">
        <f t="shared" ca="1" si="46"/>
        <v>1495.9804856738624</v>
      </c>
      <c r="DY59" s="33">
        <f t="shared" ca="1" si="46"/>
        <v>1495.9804856738624</v>
      </c>
      <c r="DZ59" s="33">
        <f t="shared" ca="1" si="46"/>
        <v>1495.9804856738624</v>
      </c>
      <c r="EA59" s="33">
        <f t="shared" ca="1" si="46"/>
        <v>1495.9804856738624</v>
      </c>
      <c r="EB59" s="33">
        <f t="shared" ca="1" si="46"/>
        <v>1495.9804856738624</v>
      </c>
      <c r="EC59" s="33">
        <f t="shared" ca="1" si="46"/>
        <v>1495.9804856738624</v>
      </c>
      <c r="EE59" s="17"/>
      <c r="EF59" s="17"/>
      <c r="EG59" s="17"/>
      <c r="EH59" s="17"/>
    </row>
    <row r="60" spans="1:138" s="17" customFormat="1" ht="15" customHeight="1" x14ac:dyDescent="0.3">
      <c r="A60" s="57"/>
      <c r="B60" s="98" t="str">
        <f>Cronogramas!B59</f>
        <v>1.6</v>
      </c>
      <c r="C60" s="112" t="str">
        <f>Cronogramas!C59</f>
        <v>Sistema de Controle e Arrecadação</v>
      </c>
      <c r="D60" s="108"/>
      <c r="E60" s="109"/>
      <c r="F60" s="109"/>
      <c r="G60" s="109"/>
      <c r="H60" s="109"/>
      <c r="I60" s="109"/>
      <c r="J60" s="109"/>
      <c r="K60" s="109"/>
      <c r="L60" s="109"/>
      <c r="M60" s="109"/>
      <c r="N60" s="109"/>
      <c r="O60" s="109"/>
      <c r="P60" s="109"/>
      <c r="Q60" s="109"/>
      <c r="R60" s="110"/>
      <c r="S60" s="108"/>
      <c r="T60" s="109"/>
      <c r="U60" s="109"/>
      <c r="V60" s="109"/>
      <c r="W60" s="109"/>
      <c r="X60" s="109"/>
      <c r="Y60" s="109"/>
      <c r="Z60" s="109"/>
      <c r="AA60" s="109"/>
      <c r="AB60" s="109"/>
      <c r="AC60" s="109"/>
      <c r="AD60" s="109"/>
      <c r="AE60" s="109"/>
      <c r="AF60" s="109"/>
      <c r="AG60" s="110"/>
      <c r="AH60" s="29"/>
      <c r="AI60" s="121"/>
      <c r="AJ60" s="113"/>
      <c r="AK60" s="120"/>
      <c r="AL60" s="118"/>
      <c r="AM60" s="118"/>
      <c r="AN60" s="118"/>
      <c r="AO60" s="118"/>
      <c r="AP60" s="118"/>
      <c r="AQ60" s="118"/>
      <c r="AR60" s="118"/>
      <c r="AS60" s="118"/>
      <c r="AT60" s="118"/>
      <c r="AU60" s="118"/>
      <c r="AV60" s="118"/>
      <c r="AW60" s="118"/>
      <c r="AX60" s="118"/>
      <c r="AY60" s="118"/>
      <c r="AZ60" s="118"/>
      <c r="BA60" s="118"/>
      <c r="BB60" s="118"/>
      <c r="BC60" s="118"/>
      <c r="BD60" s="118"/>
      <c r="BE60" s="118"/>
      <c r="BF60" s="118"/>
      <c r="BG60" s="118"/>
      <c r="BH60" s="118"/>
      <c r="BI60" s="118"/>
      <c r="BJ60" s="118"/>
      <c r="BK60" s="118"/>
      <c r="BL60" s="118"/>
      <c r="BM60" s="118"/>
      <c r="BN60" s="118"/>
      <c r="BO60" s="118"/>
      <c r="BP60" s="13"/>
      <c r="BQ60" s="123"/>
      <c r="BR60" s="124">
        <f>SUM(BR61)</f>
        <v>89378972.468333334</v>
      </c>
      <c r="BS60" s="123"/>
      <c r="BT60" s="118"/>
      <c r="BU60" s="118"/>
      <c r="BV60" s="118"/>
      <c r="BW60" s="118"/>
      <c r="BX60" s="118"/>
      <c r="BY60" s="118"/>
      <c r="BZ60" s="118"/>
      <c r="CA60" s="118"/>
      <c r="CB60" s="118"/>
      <c r="CC60" s="118"/>
      <c r="CD60" s="118"/>
      <c r="CE60" s="118"/>
      <c r="CF60" s="118"/>
      <c r="CG60" s="118"/>
      <c r="CH60" s="118"/>
      <c r="CI60" s="118"/>
      <c r="CJ60" s="118"/>
      <c r="CK60" s="118"/>
      <c r="CL60" s="118"/>
      <c r="CM60" s="118"/>
      <c r="CN60" s="118"/>
      <c r="CO60" s="118"/>
      <c r="CP60" s="118"/>
      <c r="CQ60" s="118"/>
      <c r="CR60" s="118"/>
      <c r="CS60" s="118"/>
      <c r="CT60" s="118"/>
      <c r="CU60" s="118"/>
      <c r="CV60" s="119"/>
      <c r="CW60" s="16"/>
      <c r="CX60" s="16"/>
      <c r="CY60" s="113"/>
      <c r="CZ60" s="123"/>
      <c r="DA60" s="118"/>
      <c r="DB60" s="118"/>
      <c r="DC60" s="118"/>
      <c r="DD60" s="118"/>
      <c r="DE60" s="118"/>
      <c r="DF60" s="118"/>
      <c r="DG60" s="118"/>
      <c r="DH60" s="118"/>
      <c r="DI60" s="118"/>
      <c r="DJ60" s="118"/>
      <c r="DK60" s="118"/>
      <c r="DL60" s="118"/>
      <c r="DM60" s="118"/>
      <c r="DN60" s="118"/>
      <c r="DO60" s="118"/>
      <c r="DP60" s="118"/>
      <c r="DQ60" s="118"/>
      <c r="DR60" s="118"/>
      <c r="DS60" s="118"/>
      <c r="DT60" s="118"/>
      <c r="DU60" s="118"/>
      <c r="DV60" s="118"/>
      <c r="DW60" s="118"/>
      <c r="DX60" s="118"/>
      <c r="DY60" s="118"/>
      <c r="DZ60" s="118"/>
      <c r="EA60" s="118"/>
      <c r="EB60" s="118"/>
      <c r="EC60" s="119"/>
    </row>
    <row r="61" spans="1:138" s="17" customFormat="1" ht="15" customHeight="1" x14ac:dyDescent="0.3">
      <c r="A61" s="57"/>
      <c r="B61" s="98" t="str">
        <f>Cronogramas!B60</f>
        <v>1.6.1</v>
      </c>
      <c r="C61" s="114" t="str">
        <f>Cronogramas!C60</f>
        <v>Free Flow</v>
      </c>
      <c r="D61" s="108"/>
      <c r="E61" s="109"/>
      <c r="F61" s="109"/>
      <c r="G61" s="109"/>
      <c r="H61" s="109"/>
      <c r="I61" s="109"/>
      <c r="J61" s="109"/>
      <c r="K61" s="109"/>
      <c r="L61" s="109"/>
      <c r="M61" s="110"/>
      <c r="N61" s="108"/>
      <c r="O61" s="109"/>
      <c r="P61" s="109"/>
      <c r="Q61" s="109"/>
      <c r="R61" s="110"/>
      <c r="S61" s="108"/>
      <c r="T61" s="109"/>
      <c r="U61" s="109"/>
      <c r="V61" s="109"/>
      <c r="W61" s="110"/>
      <c r="X61" s="108"/>
      <c r="Y61" s="109"/>
      <c r="Z61" s="109"/>
      <c r="AA61" s="109"/>
      <c r="AB61" s="109"/>
      <c r="AC61" s="109"/>
      <c r="AD61" s="109"/>
      <c r="AE61" s="109"/>
      <c r="AF61" s="109"/>
      <c r="AG61" s="110"/>
      <c r="AH61" s="29"/>
      <c r="AI61" s="121"/>
      <c r="AJ61" s="113"/>
      <c r="AK61" s="122"/>
      <c r="AL61" s="118"/>
      <c r="AM61" s="118"/>
      <c r="AN61" s="118"/>
      <c r="AO61" s="118"/>
      <c r="AP61" s="118"/>
      <c r="AQ61" s="118"/>
      <c r="AR61" s="118"/>
      <c r="AS61" s="118"/>
      <c r="AT61" s="118"/>
      <c r="AU61" s="118"/>
      <c r="AV61" s="118"/>
      <c r="AW61" s="118"/>
      <c r="AX61" s="118"/>
      <c r="AY61" s="118"/>
      <c r="AZ61" s="118"/>
      <c r="BA61" s="118"/>
      <c r="BB61" s="118"/>
      <c r="BC61" s="118"/>
      <c r="BD61" s="118"/>
      <c r="BE61" s="118"/>
      <c r="BF61" s="118"/>
      <c r="BG61" s="118"/>
      <c r="BH61" s="118"/>
      <c r="BI61" s="118"/>
      <c r="BJ61" s="118"/>
      <c r="BK61" s="118"/>
      <c r="BL61" s="118"/>
      <c r="BM61" s="118"/>
      <c r="BN61" s="118"/>
      <c r="BO61" s="118"/>
      <c r="BP61" s="13"/>
      <c r="BQ61" s="123"/>
      <c r="BR61" s="125">
        <f>SUBTOTAL(9,BR62:BR65)</f>
        <v>89378972.468333334</v>
      </c>
      <c r="BS61" s="123"/>
      <c r="BT61" s="118"/>
      <c r="BU61" s="118"/>
      <c r="BV61" s="118"/>
      <c r="BW61" s="118"/>
      <c r="BX61" s="118"/>
      <c r="BY61" s="118"/>
      <c r="BZ61" s="118"/>
      <c r="CA61" s="118"/>
      <c r="CB61" s="118"/>
      <c r="CC61" s="118"/>
      <c r="CD61" s="118"/>
      <c r="CE61" s="118"/>
      <c r="CF61" s="118"/>
      <c r="CG61" s="118"/>
      <c r="CH61" s="118"/>
      <c r="CI61" s="118"/>
      <c r="CJ61" s="118"/>
      <c r="CK61" s="118"/>
      <c r="CL61" s="118"/>
      <c r="CM61" s="118"/>
      <c r="CN61" s="118"/>
      <c r="CO61" s="118"/>
      <c r="CP61" s="118"/>
      <c r="CQ61" s="118"/>
      <c r="CR61" s="118"/>
      <c r="CS61" s="118"/>
      <c r="CT61" s="118"/>
      <c r="CU61" s="118"/>
      <c r="CV61" s="119"/>
      <c r="CW61" s="16"/>
      <c r="CX61" s="16"/>
      <c r="CY61" s="113"/>
      <c r="CZ61" s="123"/>
      <c r="DA61" s="118"/>
      <c r="DB61" s="118"/>
      <c r="DC61" s="118"/>
      <c r="DD61" s="118"/>
      <c r="DE61" s="118"/>
      <c r="DF61" s="118"/>
      <c r="DG61" s="118"/>
      <c r="DH61" s="118"/>
      <c r="DI61" s="118"/>
      <c r="DJ61" s="118"/>
      <c r="DK61" s="118"/>
      <c r="DL61" s="118"/>
      <c r="DM61" s="118"/>
      <c r="DN61" s="118"/>
      <c r="DO61" s="118"/>
      <c r="DP61" s="118"/>
      <c r="DQ61" s="118"/>
      <c r="DR61" s="118"/>
      <c r="DS61" s="118"/>
      <c r="DT61" s="118"/>
      <c r="DU61" s="118"/>
      <c r="DV61" s="118"/>
      <c r="DW61" s="118"/>
      <c r="DX61" s="118"/>
      <c r="DY61" s="118"/>
      <c r="DZ61" s="118"/>
      <c r="EA61" s="118"/>
      <c r="EB61" s="118"/>
      <c r="EC61" s="119"/>
    </row>
    <row r="62" spans="1:138" ht="15" customHeight="1" x14ac:dyDescent="0.3">
      <c r="A62" s="202">
        <f>34820345.92*14/12</f>
        <v>40623736.906666666</v>
      </c>
      <c r="B62" s="2" t="str">
        <f>Cronogramas!B61</f>
        <v>1.6.1.1</v>
      </c>
      <c r="C62" s="46" t="str">
        <f>Cronogramas!C61</f>
        <v>Hardware</v>
      </c>
      <c r="D62" s="4">
        <f>Cronogramas!E61</f>
        <v>1</v>
      </c>
      <c r="E62" s="4">
        <f>Cronogramas!F61</f>
        <v>1</v>
      </c>
      <c r="F62" s="4">
        <f>Cronogramas!G61</f>
        <v>1</v>
      </c>
      <c r="G62" s="4">
        <f>Cronogramas!H61</f>
        <v>1</v>
      </c>
      <c r="H62" s="4">
        <f>Cronogramas!I61</f>
        <v>1</v>
      </c>
      <c r="I62" s="4">
        <f>Cronogramas!J61</f>
        <v>1</v>
      </c>
      <c r="J62" s="4">
        <f>Cronogramas!K61</f>
        <v>1</v>
      </c>
      <c r="K62" s="4">
        <f>Cronogramas!L61</f>
        <v>1</v>
      </c>
      <c r="L62" s="4">
        <f>Cronogramas!M61</f>
        <v>1</v>
      </c>
      <c r="M62" s="4">
        <f>Cronogramas!N61</f>
        <v>1</v>
      </c>
      <c r="N62" s="4">
        <f>Cronogramas!O61</f>
        <v>1</v>
      </c>
      <c r="O62" s="4">
        <f>Cronogramas!P61</f>
        <v>1</v>
      </c>
      <c r="P62" s="4">
        <f>Cronogramas!Q61</f>
        <v>1</v>
      </c>
      <c r="Q62" s="4">
        <f>Cronogramas!R61</f>
        <v>1</v>
      </c>
      <c r="R62" s="4">
        <f>Cronogramas!S61</f>
        <v>1</v>
      </c>
      <c r="S62" s="4">
        <f>Cronogramas!T61</f>
        <v>1</v>
      </c>
      <c r="T62" s="4">
        <f>Cronogramas!U61</f>
        <v>1</v>
      </c>
      <c r="U62" s="4">
        <f>Cronogramas!V61</f>
        <v>1</v>
      </c>
      <c r="V62" s="4">
        <f>Cronogramas!W61</f>
        <v>1</v>
      </c>
      <c r="W62" s="4">
        <f>Cronogramas!X61</f>
        <v>1</v>
      </c>
      <c r="X62" s="4">
        <f>Cronogramas!Y61</f>
        <v>1</v>
      </c>
      <c r="Y62" s="4">
        <f>Cronogramas!Z61</f>
        <v>1</v>
      </c>
      <c r="Z62" s="4">
        <f>Cronogramas!AA61</f>
        <v>1</v>
      </c>
      <c r="AA62" s="4">
        <f>Cronogramas!AB61</f>
        <v>1</v>
      </c>
      <c r="AB62" s="4">
        <f>Cronogramas!AC61</f>
        <v>1</v>
      </c>
      <c r="AC62" s="4">
        <f>Cronogramas!AD61</f>
        <v>1</v>
      </c>
      <c r="AD62" s="4">
        <f>Cronogramas!AE61</f>
        <v>1</v>
      </c>
      <c r="AE62" s="4">
        <f>Cronogramas!AF61</f>
        <v>1</v>
      </c>
      <c r="AF62" s="4">
        <f>Cronogramas!AG61</f>
        <v>1</v>
      </c>
      <c r="AG62" s="4">
        <f>Cronogramas!AH61</f>
        <v>1</v>
      </c>
      <c r="AH62" s="28"/>
      <c r="AI62" s="34" t="s">
        <v>70</v>
      </c>
      <c r="AJ62" s="6">
        <v>30</v>
      </c>
      <c r="AK62" s="148">
        <v>40623736.906666666</v>
      </c>
      <c r="AL62" s="33">
        <f>$AK$62*Cronogramas!AJ61</f>
        <v>40623736.906666666</v>
      </c>
      <c r="AM62" s="33">
        <f>$AK$62*Cronogramas!AK61</f>
        <v>0</v>
      </c>
      <c r="AN62" s="33">
        <f>$AK$62*Cronogramas!AL61</f>
        <v>0</v>
      </c>
      <c r="AO62" s="33">
        <f>$AK$62*Cronogramas!AM61</f>
        <v>0</v>
      </c>
      <c r="AP62" s="33">
        <f>$AK$62*Cronogramas!AN61</f>
        <v>0</v>
      </c>
      <c r="AQ62" s="33">
        <f>$AK$62*Cronogramas!AO61</f>
        <v>0</v>
      </c>
      <c r="AR62" s="33">
        <f>$AK$62*Cronogramas!AP61</f>
        <v>0</v>
      </c>
      <c r="AS62" s="33">
        <f>$AK$62*Cronogramas!AQ61</f>
        <v>0</v>
      </c>
      <c r="AT62" s="33">
        <f>$AK$62*Cronogramas!AR61</f>
        <v>0</v>
      </c>
      <c r="AU62" s="33">
        <f>$AK$62*Cronogramas!AS61</f>
        <v>0</v>
      </c>
      <c r="AV62" s="33">
        <f>$AK$62*Cronogramas!AT61</f>
        <v>0</v>
      </c>
      <c r="AW62" s="33">
        <f>$AK$62*Cronogramas!AU61</f>
        <v>0</v>
      </c>
      <c r="AX62" s="33">
        <f>$AK$62*Cronogramas!AV61</f>
        <v>0</v>
      </c>
      <c r="AY62" s="33">
        <f>$AK$62*Cronogramas!AW61</f>
        <v>0</v>
      </c>
      <c r="AZ62" s="33">
        <f>$AK$62*Cronogramas!AX61</f>
        <v>0</v>
      </c>
      <c r="BA62" s="33">
        <f>$AK$62*Cronogramas!AY61</f>
        <v>0</v>
      </c>
      <c r="BB62" s="33">
        <f>$AK$62*Cronogramas!AZ61</f>
        <v>0</v>
      </c>
      <c r="BC62" s="33">
        <f>$AK$62*Cronogramas!BA61</f>
        <v>0</v>
      </c>
      <c r="BD62" s="33">
        <f>$AK$62*Cronogramas!BB61</f>
        <v>0</v>
      </c>
      <c r="BE62" s="33">
        <f>$AK$62*Cronogramas!BC61</f>
        <v>0</v>
      </c>
      <c r="BF62" s="33">
        <f>$AK$62*Cronogramas!BD61</f>
        <v>0</v>
      </c>
      <c r="BG62" s="33">
        <f>$AK$62*Cronogramas!BE61</f>
        <v>0</v>
      </c>
      <c r="BH62" s="33">
        <f>$AK$62*Cronogramas!BF61</f>
        <v>0</v>
      </c>
      <c r="BI62" s="33">
        <f>$AK$62*Cronogramas!BG61</f>
        <v>0</v>
      </c>
      <c r="BJ62" s="33">
        <f>$AK$62*Cronogramas!BH61</f>
        <v>0</v>
      </c>
      <c r="BK62" s="33">
        <f>$AK$62*Cronogramas!BI61</f>
        <v>0</v>
      </c>
      <c r="BL62" s="33">
        <f>$AK$62*Cronogramas!BJ61</f>
        <v>0</v>
      </c>
      <c r="BM62" s="33">
        <f>$AK$62*Cronogramas!BK61</f>
        <v>0</v>
      </c>
      <c r="BN62" s="33">
        <f>$AK$62*Cronogramas!BL61</f>
        <v>0</v>
      </c>
      <c r="BO62" s="33">
        <f>$AK$62*Cronogramas!BM61</f>
        <v>0</v>
      </c>
      <c r="BP62" s="24"/>
      <c r="BQ62" s="48">
        <v>0</v>
      </c>
      <c r="BR62" s="47">
        <f>AK62*(1-BQ62)</f>
        <v>40623736.906666666</v>
      </c>
      <c r="BS62" s="33">
        <f ca="1">Cronogramas!BO61*$BR62</f>
        <v>0</v>
      </c>
      <c r="BT62" s="33">
        <f ca="1">Cronogramas!BP61*$BR62</f>
        <v>0</v>
      </c>
      <c r="BU62" s="33">
        <f ca="1">Cronogramas!BQ61*$BR62</f>
        <v>0</v>
      </c>
      <c r="BV62" s="33">
        <f ca="1">Cronogramas!BR61*$BR62</f>
        <v>0</v>
      </c>
      <c r="BW62" s="33">
        <f ca="1">Cronogramas!BS61*$BR62</f>
        <v>0</v>
      </c>
      <c r="BX62" s="33">
        <f ca="1">Cronogramas!BT61*$BR62</f>
        <v>0</v>
      </c>
      <c r="BY62" s="33">
        <f ca="1">Cronogramas!BU61*$BR62</f>
        <v>0</v>
      </c>
      <c r="BZ62" s="33">
        <f ca="1">Cronogramas!BV61*$BR62</f>
        <v>0</v>
      </c>
      <c r="CA62" s="33">
        <f ca="1">Cronogramas!BW61*$BR62</f>
        <v>0</v>
      </c>
      <c r="CB62" s="33">
        <f ca="1">Cronogramas!BX61*$BR62</f>
        <v>0</v>
      </c>
      <c r="CC62" s="33">
        <f ca="1">Cronogramas!BY61*$BR62</f>
        <v>0</v>
      </c>
      <c r="CD62" s="33">
        <f ca="1">Cronogramas!BZ61*$BR62</f>
        <v>0</v>
      </c>
      <c r="CE62" s="33">
        <f ca="1">Cronogramas!CA61*$BR62</f>
        <v>0</v>
      </c>
      <c r="CF62" s="33">
        <f ca="1">Cronogramas!CB61*$BR62</f>
        <v>0</v>
      </c>
      <c r="CG62" s="33">
        <f ca="1">Cronogramas!CC61*$BR62</f>
        <v>0</v>
      </c>
      <c r="CH62" s="33">
        <f ca="1">Cronogramas!CD61*$BR62</f>
        <v>0</v>
      </c>
      <c r="CI62" s="33">
        <f ca="1">Cronogramas!CE61*$BR62</f>
        <v>0</v>
      </c>
      <c r="CJ62" s="33">
        <f ca="1">Cronogramas!CF61*$BR62</f>
        <v>0</v>
      </c>
      <c r="CK62" s="33">
        <f ca="1">Cronogramas!CG61*$BR62</f>
        <v>0</v>
      </c>
      <c r="CL62" s="33">
        <f ca="1">Cronogramas!CH61*$BR62</f>
        <v>0</v>
      </c>
      <c r="CM62" s="33">
        <f ca="1">Cronogramas!CI61*$BR62</f>
        <v>0</v>
      </c>
      <c r="CN62" s="33">
        <f ca="1">Cronogramas!CJ61*$BR62</f>
        <v>0</v>
      </c>
      <c r="CO62" s="33">
        <f ca="1">Cronogramas!CK61*$BR62</f>
        <v>0</v>
      </c>
      <c r="CP62" s="33">
        <f ca="1">Cronogramas!CL61*$BR62</f>
        <v>0</v>
      </c>
      <c r="CQ62" s="33">
        <f ca="1">Cronogramas!CM61*$BR62</f>
        <v>0</v>
      </c>
      <c r="CR62" s="33">
        <f ca="1">Cronogramas!CN61*$BR62</f>
        <v>0</v>
      </c>
      <c r="CS62" s="33">
        <f ca="1">Cronogramas!CO61*$BR62</f>
        <v>0</v>
      </c>
      <c r="CT62" s="33">
        <f ca="1">Cronogramas!CP61*$BR62</f>
        <v>0</v>
      </c>
      <c r="CU62" s="33">
        <f ca="1">Cronogramas!CQ61*$BR62</f>
        <v>0</v>
      </c>
      <c r="CV62" s="33">
        <f ca="1">Cronogramas!CR61*$BR62</f>
        <v>0</v>
      </c>
      <c r="CW62" s="16"/>
      <c r="CX62" s="16"/>
      <c r="CY62" s="36">
        <v>1.4999999999999999E-2</v>
      </c>
      <c r="CZ62" s="33">
        <f t="shared" ref="CZ62:DI65" ca="1" si="47">IF((AL62+BS62)&gt;0,0,(D62*$AK62*$CY62))</f>
        <v>0</v>
      </c>
      <c r="DA62" s="33">
        <f t="shared" ca="1" si="47"/>
        <v>609356.05359999998</v>
      </c>
      <c r="DB62" s="33">
        <f t="shared" ca="1" si="47"/>
        <v>609356.05359999998</v>
      </c>
      <c r="DC62" s="33">
        <f t="shared" ca="1" si="47"/>
        <v>609356.05359999998</v>
      </c>
      <c r="DD62" s="33">
        <f t="shared" ca="1" si="47"/>
        <v>609356.05359999998</v>
      </c>
      <c r="DE62" s="33">
        <f t="shared" ca="1" si="47"/>
        <v>609356.05359999998</v>
      </c>
      <c r="DF62" s="33">
        <f t="shared" ca="1" si="47"/>
        <v>609356.05359999998</v>
      </c>
      <c r="DG62" s="33">
        <f t="shared" ca="1" si="47"/>
        <v>609356.05359999998</v>
      </c>
      <c r="DH62" s="33">
        <f t="shared" ca="1" si="47"/>
        <v>609356.05359999998</v>
      </c>
      <c r="DI62" s="33">
        <f t="shared" ca="1" si="47"/>
        <v>609356.05359999998</v>
      </c>
      <c r="DJ62" s="33">
        <f t="shared" ref="DJ62:DS65" ca="1" si="48">IF((AV62+CC62)&gt;0,0,(N62*$AK62*$CY62))</f>
        <v>609356.05359999998</v>
      </c>
      <c r="DK62" s="33">
        <f t="shared" ca="1" si="48"/>
        <v>609356.05359999998</v>
      </c>
      <c r="DL62" s="33">
        <f t="shared" ca="1" si="48"/>
        <v>609356.05359999998</v>
      </c>
      <c r="DM62" s="33">
        <f t="shared" ca="1" si="48"/>
        <v>609356.05359999998</v>
      </c>
      <c r="DN62" s="33">
        <f t="shared" ca="1" si="48"/>
        <v>609356.05359999998</v>
      </c>
      <c r="DO62" s="33">
        <f t="shared" ca="1" si="48"/>
        <v>609356.05359999998</v>
      </c>
      <c r="DP62" s="33">
        <f t="shared" ca="1" si="48"/>
        <v>609356.05359999998</v>
      </c>
      <c r="DQ62" s="33">
        <f t="shared" ca="1" si="48"/>
        <v>609356.05359999998</v>
      </c>
      <c r="DR62" s="33">
        <f t="shared" ca="1" si="48"/>
        <v>609356.05359999998</v>
      </c>
      <c r="DS62" s="33">
        <f t="shared" ca="1" si="48"/>
        <v>609356.05359999998</v>
      </c>
      <c r="DT62" s="33">
        <f t="shared" ref="DT62:EC65" ca="1" si="49">IF((BF62+CM62)&gt;0,0,(X62*$AK62*$CY62))</f>
        <v>609356.05359999998</v>
      </c>
      <c r="DU62" s="33">
        <f t="shared" ca="1" si="49"/>
        <v>609356.05359999998</v>
      </c>
      <c r="DV62" s="33">
        <f t="shared" ca="1" si="49"/>
        <v>609356.05359999998</v>
      </c>
      <c r="DW62" s="33">
        <f t="shared" ca="1" si="49"/>
        <v>609356.05359999998</v>
      </c>
      <c r="DX62" s="33">
        <f t="shared" ca="1" si="49"/>
        <v>609356.05359999998</v>
      </c>
      <c r="DY62" s="33">
        <f t="shared" ca="1" si="49"/>
        <v>609356.05359999998</v>
      </c>
      <c r="DZ62" s="33">
        <f t="shared" ca="1" si="49"/>
        <v>609356.05359999998</v>
      </c>
      <c r="EA62" s="33">
        <f t="shared" ca="1" si="49"/>
        <v>609356.05359999998</v>
      </c>
      <c r="EB62" s="33">
        <f t="shared" ca="1" si="49"/>
        <v>609356.05359999998</v>
      </c>
      <c r="EC62" s="33">
        <f t="shared" ca="1" si="49"/>
        <v>609356.05359999998</v>
      </c>
      <c r="EE62" s="17"/>
      <c r="EF62" s="17"/>
      <c r="EG62" s="17"/>
      <c r="EH62" s="17"/>
    </row>
    <row r="63" spans="1:138" ht="15" customHeight="1" x14ac:dyDescent="0.3">
      <c r="A63" s="202">
        <f>12042584.57*14/12</f>
        <v>14049681.998333335</v>
      </c>
      <c r="B63" s="2" t="str">
        <f>Cronogramas!B62</f>
        <v>1.6.1.2</v>
      </c>
      <c r="C63" s="46" t="str">
        <f>Cronogramas!C62</f>
        <v>Softwares e Licenças</v>
      </c>
      <c r="D63" s="4">
        <f>Cronogramas!E62</f>
        <v>1</v>
      </c>
      <c r="E63" s="4">
        <f>Cronogramas!F62</f>
        <v>1</v>
      </c>
      <c r="F63" s="4">
        <f>Cronogramas!G62</f>
        <v>1</v>
      </c>
      <c r="G63" s="4">
        <f>Cronogramas!H62</f>
        <v>1</v>
      </c>
      <c r="H63" s="4">
        <f>Cronogramas!I62</f>
        <v>1</v>
      </c>
      <c r="I63" s="4">
        <f>Cronogramas!J62</f>
        <v>1</v>
      </c>
      <c r="J63" s="4">
        <f>Cronogramas!K62</f>
        <v>1</v>
      </c>
      <c r="K63" s="4">
        <f>Cronogramas!L62</f>
        <v>1</v>
      </c>
      <c r="L63" s="4">
        <f>Cronogramas!M62</f>
        <v>1</v>
      </c>
      <c r="M63" s="4">
        <f>Cronogramas!N62</f>
        <v>1</v>
      </c>
      <c r="N63" s="4">
        <f>Cronogramas!O62</f>
        <v>1</v>
      </c>
      <c r="O63" s="4">
        <f>Cronogramas!P62</f>
        <v>1</v>
      </c>
      <c r="P63" s="4">
        <f>Cronogramas!Q62</f>
        <v>1</v>
      </c>
      <c r="Q63" s="4">
        <f>Cronogramas!R62</f>
        <v>1</v>
      </c>
      <c r="R63" s="4">
        <f>Cronogramas!S62</f>
        <v>1</v>
      </c>
      <c r="S63" s="4">
        <f>Cronogramas!T62</f>
        <v>1</v>
      </c>
      <c r="T63" s="4">
        <f>Cronogramas!U62</f>
        <v>1</v>
      </c>
      <c r="U63" s="4">
        <f>Cronogramas!V62</f>
        <v>1</v>
      </c>
      <c r="V63" s="4">
        <f>Cronogramas!W62</f>
        <v>1</v>
      </c>
      <c r="W63" s="4">
        <f>Cronogramas!X62</f>
        <v>1</v>
      </c>
      <c r="X63" s="4">
        <f>Cronogramas!Y62</f>
        <v>1</v>
      </c>
      <c r="Y63" s="4">
        <f>Cronogramas!Z62</f>
        <v>1</v>
      </c>
      <c r="Z63" s="4">
        <f>Cronogramas!AA62</f>
        <v>1</v>
      </c>
      <c r="AA63" s="4">
        <f>Cronogramas!AB62</f>
        <v>1</v>
      </c>
      <c r="AB63" s="4">
        <f>Cronogramas!AC62</f>
        <v>1</v>
      </c>
      <c r="AC63" s="4">
        <f>Cronogramas!AD62</f>
        <v>1</v>
      </c>
      <c r="AD63" s="4">
        <f>Cronogramas!AE62</f>
        <v>1</v>
      </c>
      <c r="AE63" s="4">
        <f>Cronogramas!AF62</f>
        <v>1</v>
      </c>
      <c r="AF63" s="4">
        <f>Cronogramas!AG62</f>
        <v>1</v>
      </c>
      <c r="AG63" s="4">
        <f>Cronogramas!AH62</f>
        <v>1</v>
      </c>
      <c r="AH63" s="28"/>
      <c r="AI63" s="34" t="s">
        <v>70</v>
      </c>
      <c r="AJ63" s="6">
        <v>30</v>
      </c>
      <c r="AK63" s="148">
        <v>14049681.998333335</v>
      </c>
      <c r="AL63" s="33">
        <f>$AK$63*Cronogramas!AJ62</f>
        <v>14049681.998333335</v>
      </c>
      <c r="AM63" s="33">
        <f>$AK$63*Cronogramas!AK62</f>
        <v>0</v>
      </c>
      <c r="AN63" s="33">
        <f>$AK$63*Cronogramas!AL62</f>
        <v>0</v>
      </c>
      <c r="AO63" s="33">
        <f>$AK$63*Cronogramas!AM62</f>
        <v>0</v>
      </c>
      <c r="AP63" s="33">
        <f>$AK$63*Cronogramas!AN62</f>
        <v>0</v>
      </c>
      <c r="AQ63" s="33">
        <f>$AK$63*Cronogramas!AO62</f>
        <v>0</v>
      </c>
      <c r="AR63" s="33">
        <f>$AK$63*Cronogramas!AP62</f>
        <v>0</v>
      </c>
      <c r="AS63" s="33">
        <f>$AK$63*Cronogramas!AQ62</f>
        <v>0</v>
      </c>
      <c r="AT63" s="33">
        <f>$AK$63*Cronogramas!AR62</f>
        <v>0</v>
      </c>
      <c r="AU63" s="33">
        <f>$AK$63*Cronogramas!AS62</f>
        <v>0</v>
      </c>
      <c r="AV63" s="33">
        <f>$AK$63*Cronogramas!AT62</f>
        <v>0</v>
      </c>
      <c r="AW63" s="33">
        <f>$AK$63*Cronogramas!AU62</f>
        <v>0</v>
      </c>
      <c r="AX63" s="33">
        <f>$AK$63*Cronogramas!AV62</f>
        <v>0</v>
      </c>
      <c r="AY63" s="33">
        <f>$AK$63*Cronogramas!AW62</f>
        <v>0</v>
      </c>
      <c r="AZ63" s="33">
        <f>$AK$63*Cronogramas!AX62</f>
        <v>0</v>
      </c>
      <c r="BA63" s="33">
        <f>$AK$63*Cronogramas!AY62</f>
        <v>0</v>
      </c>
      <c r="BB63" s="33">
        <f>$AK$63*Cronogramas!AZ62</f>
        <v>0</v>
      </c>
      <c r="BC63" s="33">
        <f>$AK$63*Cronogramas!BA62</f>
        <v>0</v>
      </c>
      <c r="BD63" s="33">
        <f>$AK$63*Cronogramas!BB62</f>
        <v>0</v>
      </c>
      <c r="BE63" s="33">
        <f>$AK$63*Cronogramas!BC62</f>
        <v>0</v>
      </c>
      <c r="BF63" s="33">
        <f>$AK$63*Cronogramas!BD62</f>
        <v>0</v>
      </c>
      <c r="BG63" s="33">
        <f>$AK$63*Cronogramas!BE62</f>
        <v>0</v>
      </c>
      <c r="BH63" s="33">
        <f>$AK$63*Cronogramas!BF62</f>
        <v>0</v>
      </c>
      <c r="BI63" s="33">
        <f>$AK$63*Cronogramas!BG62</f>
        <v>0</v>
      </c>
      <c r="BJ63" s="33">
        <f>$AK$63*Cronogramas!BH62</f>
        <v>0</v>
      </c>
      <c r="BK63" s="33">
        <f>$AK$63*Cronogramas!BI62</f>
        <v>0</v>
      </c>
      <c r="BL63" s="33">
        <f>$AK$63*Cronogramas!BJ62</f>
        <v>0</v>
      </c>
      <c r="BM63" s="33">
        <f>$AK$63*Cronogramas!BK62</f>
        <v>0</v>
      </c>
      <c r="BN63" s="33">
        <f>$AK$63*Cronogramas!BL62</f>
        <v>0</v>
      </c>
      <c r="BO63" s="33">
        <f>$AK$63*Cronogramas!BM62</f>
        <v>0</v>
      </c>
      <c r="BP63" s="24"/>
      <c r="BQ63" s="48">
        <v>0</v>
      </c>
      <c r="BR63" s="47">
        <f>AK63*(1-BQ63)</f>
        <v>14049681.998333335</v>
      </c>
      <c r="BS63" s="33">
        <f ca="1">Cronogramas!BO62*$BR63</f>
        <v>0</v>
      </c>
      <c r="BT63" s="33">
        <f ca="1">Cronogramas!BP62*$BR63</f>
        <v>0</v>
      </c>
      <c r="BU63" s="33">
        <f ca="1">Cronogramas!BQ62*$BR63</f>
        <v>0</v>
      </c>
      <c r="BV63" s="33">
        <f ca="1">Cronogramas!BR62*$BR63</f>
        <v>0</v>
      </c>
      <c r="BW63" s="33">
        <f ca="1">Cronogramas!BS62*$BR63</f>
        <v>0</v>
      </c>
      <c r="BX63" s="33">
        <f ca="1">Cronogramas!BT62*$BR63</f>
        <v>0</v>
      </c>
      <c r="BY63" s="33">
        <f ca="1">Cronogramas!BU62*$BR63</f>
        <v>0</v>
      </c>
      <c r="BZ63" s="33">
        <f ca="1">Cronogramas!BV62*$BR63</f>
        <v>0</v>
      </c>
      <c r="CA63" s="33">
        <f ca="1">Cronogramas!BW62*$BR63</f>
        <v>0</v>
      </c>
      <c r="CB63" s="33">
        <f ca="1">Cronogramas!BX62*$BR63</f>
        <v>0</v>
      </c>
      <c r="CC63" s="33">
        <f ca="1">Cronogramas!BY62*$BR63</f>
        <v>0</v>
      </c>
      <c r="CD63" s="33">
        <f ca="1">Cronogramas!BZ62*$BR63</f>
        <v>0</v>
      </c>
      <c r="CE63" s="33">
        <f ca="1">Cronogramas!CA62*$BR63</f>
        <v>0</v>
      </c>
      <c r="CF63" s="33">
        <f ca="1">Cronogramas!CB62*$BR63</f>
        <v>0</v>
      </c>
      <c r="CG63" s="33">
        <f ca="1">Cronogramas!CC62*$BR63</f>
        <v>0</v>
      </c>
      <c r="CH63" s="33">
        <f ca="1">Cronogramas!CD62*$BR63</f>
        <v>0</v>
      </c>
      <c r="CI63" s="33">
        <f ca="1">Cronogramas!CE62*$BR63</f>
        <v>0</v>
      </c>
      <c r="CJ63" s="33">
        <f ca="1">Cronogramas!CF62*$BR63</f>
        <v>0</v>
      </c>
      <c r="CK63" s="33">
        <f ca="1">Cronogramas!CG62*$BR63</f>
        <v>0</v>
      </c>
      <c r="CL63" s="33">
        <f ca="1">Cronogramas!CH62*$BR63</f>
        <v>0</v>
      </c>
      <c r="CM63" s="33">
        <f ca="1">Cronogramas!CI62*$BR63</f>
        <v>0</v>
      </c>
      <c r="CN63" s="33">
        <f ca="1">Cronogramas!CJ62*$BR63</f>
        <v>0</v>
      </c>
      <c r="CO63" s="33">
        <f ca="1">Cronogramas!CK62*$BR63</f>
        <v>0</v>
      </c>
      <c r="CP63" s="33">
        <f ca="1">Cronogramas!CL62*$BR63</f>
        <v>0</v>
      </c>
      <c r="CQ63" s="33">
        <f ca="1">Cronogramas!CM62*$BR63</f>
        <v>0</v>
      </c>
      <c r="CR63" s="33">
        <f ca="1">Cronogramas!CN62*$BR63</f>
        <v>0</v>
      </c>
      <c r="CS63" s="33">
        <f ca="1">Cronogramas!CO62*$BR63</f>
        <v>0</v>
      </c>
      <c r="CT63" s="33">
        <f ca="1">Cronogramas!CP62*$BR63</f>
        <v>0</v>
      </c>
      <c r="CU63" s="33">
        <f ca="1">Cronogramas!CQ62*$BR63</f>
        <v>0</v>
      </c>
      <c r="CV63" s="33">
        <f ca="1">Cronogramas!CR62*$BR63</f>
        <v>0</v>
      </c>
      <c r="CW63" s="16"/>
      <c r="CX63" s="16"/>
      <c r="CY63" s="36">
        <v>1.4999999999999999E-2</v>
      </c>
      <c r="CZ63" s="33">
        <f t="shared" ca="1" si="47"/>
        <v>0</v>
      </c>
      <c r="DA63" s="33">
        <f t="shared" ca="1" si="47"/>
        <v>210745.22997500002</v>
      </c>
      <c r="DB63" s="33">
        <f t="shared" ca="1" si="47"/>
        <v>210745.22997500002</v>
      </c>
      <c r="DC63" s="33">
        <f t="shared" ca="1" si="47"/>
        <v>210745.22997500002</v>
      </c>
      <c r="DD63" s="33">
        <f t="shared" ca="1" si="47"/>
        <v>210745.22997500002</v>
      </c>
      <c r="DE63" s="33">
        <f t="shared" ca="1" si="47"/>
        <v>210745.22997500002</v>
      </c>
      <c r="DF63" s="33">
        <f t="shared" ca="1" si="47"/>
        <v>210745.22997500002</v>
      </c>
      <c r="DG63" s="33">
        <f t="shared" ca="1" si="47"/>
        <v>210745.22997500002</v>
      </c>
      <c r="DH63" s="33">
        <f t="shared" ca="1" si="47"/>
        <v>210745.22997500002</v>
      </c>
      <c r="DI63" s="33">
        <f t="shared" ca="1" si="47"/>
        <v>210745.22997500002</v>
      </c>
      <c r="DJ63" s="33">
        <f t="shared" ca="1" si="48"/>
        <v>210745.22997500002</v>
      </c>
      <c r="DK63" s="33">
        <f t="shared" ca="1" si="48"/>
        <v>210745.22997500002</v>
      </c>
      <c r="DL63" s="33">
        <f t="shared" ca="1" si="48"/>
        <v>210745.22997500002</v>
      </c>
      <c r="DM63" s="33">
        <f t="shared" ca="1" si="48"/>
        <v>210745.22997500002</v>
      </c>
      <c r="DN63" s="33">
        <f t="shared" ca="1" si="48"/>
        <v>210745.22997500002</v>
      </c>
      <c r="DO63" s="33">
        <f t="shared" ca="1" si="48"/>
        <v>210745.22997500002</v>
      </c>
      <c r="DP63" s="33">
        <f t="shared" ca="1" si="48"/>
        <v>210745.22997500002</v>
      </c>
      <c r="DQ63" s="33">
        <f t="shared" ca="1" si="48"/>
        <v>210745.22997500002</v>
      </c>
      <c r="DR63" s="33">
        <f t="shared" ca="1" si="48"/>
        <v>210745.22997500002</v>
      </c>
      <c r="DS63" s="33">
        <f t="shared" ca="1" si="48"/>
        <v>210745.22997500002</v>
      </c>
      <c r="DT63" s="33">
        <f t="shared" ca="1" si="49"/>
        <v>210745.22997500002</v>
      </c>
      <c r="DU63" s="33">
        <f t="shared" ca="1" si="49"/>
        <v>210745.22997500002</v>
      </c>
      <c r="DV63" s="33">
        <f t="shared" ca="1" si="49"/>
        <v>210745.22997500002</v>
      </c>
      <c r="DW63" s="33">
        <f t="shared" ca="1" si="49"/>
        <v>210745.22997500002</v>
      </c>
      <c r="DX63" s="33">
        <f t="shared" ca="1" si="49"/>
        <v>210745.22997500002</v>
      </c>
      <c r="DY63" s="33">
        <f t="shared" ca="1" si="49"/>
        <v>210745.22997500002</v>
      </c>
      <c r="DZ63" s="33">
        <f t="shared" ca="1" si="49"/>
        <v>210745.22997500002</v>
      </c>
      <c r="EA63" s="33">
        <f t="shared" ca="1" si="49"/>
        <v>210745.22997500002</v>
      </c>
      <c r="EB63" s="33">
        <f t="shared" ca="1" si="49"/>
        <v>210745.22997500002</v>
      </c>
      <c r="EC63" s="33">
        <f t="shared" ca="1" si="49"/>
        <v>210745.22997500002</v>
      </c>
      <c r="EE63" s="17"/>
      <c r="EF63" s="17"/>
      <c r="EG63" s="17"/>
      <c r="EH63" s="17"/>
    </row>
    <row r="64" spans="1:138" ht="15" customHeight="1" x14ac:dyDescent="0.3">
      <c r="A64" s="202">
        <f>29747617.34*14/12</f>
        <v>34705553.563333333</v>
      </c>
      <c r="B64" s="2" t="str">
        <f>Cronogramas!B63</f>
        <v>1.6.1.3</v>
      </c>
      <c r="C64" s="46" t="str">
        <f>Cronogramas!C63</f>
        <v>Serviços</v>
      </c>
      <c r="D64" s="4">
        <f>Cronogramas!E63</f>
        <v>1</v>
      </c>
      <c r="E64" s="4">
        <f>Cronogramas!F63</f>
        <v>1</v>
      </c>
      <c r="F64" s="4">
        <f>Cronogramas!G63</f>
        <v>1</v>
      </c>
      <c r="G64" s="4">
        <f>Cronogramas!H63</f>
        <v>1</v>
      </c>
      <c r="H64" s="4">
        <f>Cronogramas!I63</f>
        <v>1</v>
      </c>
      <c r="I64" s="4">
        <f>Cronogramas!J63</f>
        <v>1</v>
      </c>
      <c r="J64" s="4">
        <f>Cronogramas!K63</f>
        <v>1</v>
      </c>
      <c r="K64" s="4">
        <f>Cronogramas!L63</f>
        <v>1</v>
      </c>
      <c r="L64" s="4">
        <f>Cronogramas!M63</f>
        <v>1</v>
      </c>
      <c r="M64" s="4">
        <f>Cronogramas!N63</f>
        <v>1</v>
      </c>
      <c r="N64" s="4">
        <f>Cronogramas!O63</f>
        <v>1</v>
      </c>
      <c r="O64" s="4">
        <f>Cronogramas!P63</f>
        <v>1</v>
      </c>
      <c r="P64" s="4">
        <f>Cronogramas!Q63</f>
        <v>1</v>
      </c>
      <c r="Q64" s="4">
        <f>Cronogramas!R63</f>
        <v>1</v>
      </c>
      <c r="R64" s="4">
        <f>Cronogramas!S63</f>
        <v>1</v>
      </c>
      <c r="S64" s="4">
        <f>Cronogramas!T63</f>
        <v>1</v>
      </c>
      <c r="T64" s="4">
        <f>Cronogramas!U63</f>
        <v>1</v>
      </c>
      <c r="U64" s="4">
        <f>Cronogramas!V63</f>
        <v>1</v>
      </c>
      <c r="V64" s="4">
        <f>Cronogramas!W63</f>
        <v>1</v>
      </c>
      <c r="W64" s="4">
        <f>Cronogramas!X63</f>
        <v>1</v>
      </c>
      <c r="X64" s="4">
        <f>Cronogramas!Y63</f>
        <v>1</v>
      </c>
      <c r="Y64" s="4">
        <f>Cronogramas!Z63</f>
        <v>1</v>
      </c>
      <c r="Z64" s="4">
        <f>Cronogramas!AA63</f>
        <v>1</v>
      </c>
      <c r="AA64" s="4">
        <f>Cronogramas!AB63</f>
        <v>1</v>
      </c>
      <c r="AB64" s="4">
        <f>Cronogramas!AC63</f>
        <v>1</v>
      </c>
      <c r="AC64" s="4">
        <f>Cronogramas!AD63</f>
        <v>1</v>
      </c>
      <c r="AD64" s="4">
        <f>Cronogramas!AE63</f>
        <v>1</v>
      </c>
      <c r="AE64" s="4">
        <f>Cronogramas!AF63</f>
        <v>1</v>
      </c>
      <c r="AF64" s="4">
        <f>Cronogramas!AG63</f>
        <v>1</v>
      </c>
      <c r="AG64" s="4">
        <f>Cronogramas!AH63</f>
        <v>1</v>
      </c>
      <c r="AH64" s="28"/>
      <c r="AI64" s="34" t="s">
        <v>70</v>
      </c>
      <c r="AJ64" s="6">
        <v>30</v>
      </c>
      <c r="AK64" s="148">
        <v>34705553.563333333</v>
      </c>
      <c r="AL64" s="33">
        <f>$AK$64*Cronogramas!AJ63</f>
        <v>34705553.563333333</v>
      </c>
      <c r="AM64" s="33">
        <f>$AK$64*Cronogramas!AK63</f>
        <v>0</v>
      </c>
      <c r="AN64" s="33">
        <f>$AK$64*Cronogramas!AL63</f>
        <v>0</v>
      </c>
      <c r="AO64" s="33">
        <f>$AK$64*Cronogramas!AM63</f>
        <v>0</v>
      </c>
      <c r="AP64" s="33">
        <f>$AK$64*Cronogramas!AN63</f>
        <v>0</v>
      </c>
      <c r="AQ64" s="33">
        <f>$AK$64*Cronogramas!AO63</f>
        <v>0</v>
      </c>
      <c r="AR64" s="33">
        <f>$AK$64*Cronogramas!AP63</f>
        <v>0</v>
      </c>
      <c r="AS64" s="33">
        <f>$AK$64*Cronogramas!AQ63</f>
        <v>0</v>
      </c>
      <c r="AT64" s="33">
        <f>$AK$64*Cronogramas!AR63</f>
        <v>0</v>
      </c>
      <c r="AU64" s="33">
        <f>$AK$64*Cronogramas!AS63</f>
        <v>0</v>
      </c>
      <c r="AV64" s="33">
        <f>$AK$64*Cronogramas!AT63</f>
        <v>0</v>
      </c>
      <c r="AW64" s="33">
        <f>$AK$64*Cronogramas!AU63</f>
        <v>0</v>
      </c>
      <c r="AX64" s="33">
        <f>$AK$64*Cronogramas!AV63</f>
        <v>0</v>
      </c>
      <c r="AY64" s="33">
        <f>$AK$64*Cronogramas!AW63</f>
        <v>0</v>
      </c>
      <c r="AZ64" s="33">
        <f>$AK$64*Cronogramas!AX63</f>
        <v>0</v>
      </c>
      <c r="BA64" s="33">
        <f>$AK$64*Cronogramas!AY63</f>
        <v>0</v>
      </c>
      <c r="BB64" s="33">
        <f>$AK$64*Cronogramas!AZ63</f>
        <v>0</v>
      </c>
      <c r="BC64" s="33">
        <f>$AK$64*Cronogramas!BA63</f>
        <v>0</v>
      </c>
      <c r="BD64" s="33">
        <f>$AK$64*Cronogramas!BB63</f>
        <v>0</v>
      </c>
      <c r="BE64" s="33">
        <f>$AK$64*Cronogramas!BC63</f>
        <v>0</v>
      </c>
      <c r="BF64" s="33">
        <f>$AK$64*Cronogramas!BD63</f>
        <v>0</v>
      </c>
      <c r="BG64" s="33">
        <f>$AK$64*Cronogramas!BE63</f>
        <v>0</v>
      </c>
      <c r="BH64" s="33">
        <f>$AK$64*Cronogramas!BF63</f>
        <v>0</v>
      </c>
      <c r="BI64" s="33">
        <f>$AK$64*Cronogramas!BG63</f>
        <v>0</v>
      </c>
      <c r="BJ64" s="33">
        <f>$AK$64*Cronogramas!BH63</f>
        <v>0</v>
      </c>
      <c r="BK64" s="33">
        <f>$AK$64*Cronogramas!BI63</f>
        <v>0</v>
      </c>
      <c r="BL64" s="33">
        <f>$AK$64*Cronogramas!BJ63</f>
        <v>0</v>
      </c>
      <c r="BM64" s="33">
        <f>$AK$64*Cronogramas!BK63</f>
        <v>0</v>
      </c>
      <c r="BN64" s="33">
        <f>$AK$64*Cronogramas!BL63</f>
        <v>0</v>
      </c>
      <c r="BO64" s="33">
        <f>$AK$64*Cronogramas!BM63</f>
        <v>0</v>
      </c>
      <c r="BP64" s="24"/>
      <c r="BQ64" s="48">
        <v>0</v>
      </c>
      <c r="BR64" s="47">
        <f>AK64*(1-BQ64)</f>
        <v>34705553.563333333</v>
      </c>
      <c r="BS64" s="33">
        <f ca="1">Cronogramas!BO63*$BR64</f>
        <v>0</v>
      </c>
      <c r="BT64" s="33">
        <f ca="1">Cronogramas!BP63*$BR64</f>
        <v>0</v>
      </c>
      <c r="BU64" s="33">
        <f ca="1">Cronogramas!BQ63*$BR64</f>
        <v>0</v>
      </c>
      <c r="BV64" s="33">
        <f ca="1">Cronogramas!BR63*$BR64</f>
        <v>0</v>
      </c>
      <c r="BW64" s="33">
        <f ca="1">Cronogramas!BS63*$BR64</f>
        <v>0</v>
      </c>
      <c r="BX64" s="33">
        <f ca="1">Cronogramas!BT63*$BR64</f>
        <v>0</v>
      </c>
      <c r="BY64" s="33">
        <f ca="1">Cronogramas!BU63*$BR64</f>
        <v>0</v>
      </c>
      <c r="BZ64" s="33">
        <f ca="1">Cronogramas!BV63*$BR64</f>
        <v>0</v>
      </c>
      <c r="CA64" s="33">
        <f ca="1">Cronogramas!BW63*$BR64</f>
        <v>0</v>
      </c>
      <c r="CB64" s="33">
        <f ca="1">Cronogramas!BX63*$BR64</f>
        <v>0</v>
      </c>
      <c r="CC64" s="33">
        <f ca="1">Cronogramas!BY63*$BR64</f>
        <v>0</v>
      </c>
      <c r="CD64" s="33">
        <f ca="1">Cronogramas!BZ63*$BR64</f>
        <v>0</v>
      </c>
      <c r="CE64" s="33">
        <f ca="1">Cronogramas!CA63*$BR64</f>
        <v>0</v>
      </c>
      <c r="CF64" s="33">
        <f ca="1">Cronogramas!CB63*$BR64</f>
        <v>0</v>
      </c>
      <c r="CG64" s="33">
        <f ca="1">Cronogramas!CC63*$BR64</f>
        <v>0</v>
      </c>
      <c r="CH64" s="33">
        <f ca="1">Cronogramas!CD63*$BR64</f>
        <v>0</v>
      </c>
      <c r="CI64" s="33">
        <f ca="1">Cronogramas!CE63*$BR64</f>
        <v>0</v>
      </c>
      <c r="CJ64" s="33">
        <f ca="1">Cronogramas!CF63*$BR64</f>
        <v>0</v>
      </c>
      <c r="CK64" s="33">
        <f ca="1">Cronogramas!CG63*$BR64</f>
        <v>0</v>
      </c>
      <c r="CL64" s="33">
        <f ca="1">Cronogramas!CH63*$BR64</f>
        <v>0</v>
      </c>
      <c r="CM64" s="33">
        <f ca="1">Cronogramas!CI63*$BR64</f>
        <v>0</v>
      </c>
      <c r="CN64" s="33">
        <f ca="1">Cronogramas!CJ63*$BR64</f>
        <v>0</v>
      </c>
      <c r="CO64" s="33">
        <f ca="1">Cronogramas!CK63*$BR64</f>
        <v>0</v>
      </c>
      <c r="CP64" s="33">
        <f ca="1">Cronogramas!CL63*$BR64</f>
        <v>0</v>
      </c>
      <c r="CQ64" s="33">
        <f ca="1">Cronogramas!CM63*$BR64</f>
        <v>0</v>
      </c>
      <c r="CR64" s="33">
        <f ca="1">Cronogramas!CN63*$BR64</f>
        <v>0</v>
      </c>
      <c r="CS64" s="33">
        <f ca="1">Cronogramas!CO63*$BR64</f>
        <v>0</v>
      </c>
      <c r="CT64" s="33">
        <f ca="1">Cronogramas!CP63*$BR64</f>
        <v>0</v>
      </c>
      <c r="CU64" s="33">
        <f ca="1">Cronogramas!CQ63*$BR64</f>
        <v>0</v>
      </c>
      <c r="CV64" s="33">
        <f ca="1">Cronogramas!CR63*$BR64</f>
        <v>0</v>
      </c>
      <c r="CW64" s="16"/>
      <c r="CX64" s="16"/>
      <c r="CY64" s="36">
        <v>1.4999999999999999E-2</v>
      </c>
      <c r="CZ64" s="33">
        <f t="shared" ca="1" si="47"/>
        <v>0</v>
      </c>
      <c r="DA64" s="33">
        <f t="shared" ca="1" si="47"/>
        <v>520583.30344999995</v>
      </c>
      <c r="DB64" s="33">
        <f t="shared" ca="1" si="47"/>
        <v>520583.30344999995</v>
      </c>
      <c r="DC64" s="33">
        <f t="shared" ca="1" si="47"/>
        <v>520583.30344999995</v>
      </c>
      <c r="DD64" s="33">
        <f t="shared" ca="1" si="47"/>
        <v>520583.30344999995</v>
      </c>
      <c r="DE64" s="33">
        <f t="shared" ca="1" si="47"/>
        <v>520583.30344999995</v>
      </c>
      <c r="DF64" s="33">
        <f t="shared" ca="1" si="47"/>
        <v>520583.30344999995</v>
      </c>
      <c r="DG64" s="33">
        <f t="shared" ca="1" si="47"/>
        <v>520583.30344999995</v>
      </c>
      <c r="DH64" s="33">
        <f t="shared" ca="1" si="47"/>
        <v>520583.30344999995</v>
      </c>
      <c r="DI64" s="33">
        <f t="shared" ca="1" si="47"/>
        <v>520583.30344999995</v>
      </c>
      <c r="DJ64" s="33">
        <f t="shared" ca="1" si="48"/>
        <v>520583.30344999995</v>
      </c>
      <c r="DK64" s="33">
        <f t="shared" ca="1" si="48"/>
        <v>520583.30344999995</v>
      </c>
      <c r="DL64" s="33">
        <f t="shared" ca="1" si="48"/>
        <v>520583.30344999995</v>
      </c>
      <c r="DM64" s="33">
        <f t="shared" ca="1" si="48"/>
        <v>520583.30344999995</v>
      </c>
      <c r="DN64" s="33">
        <f t="shared" ca="1" si="48"/>
        <v>520583.30344999995</v>
      </c>
      <c r="DO64" s="33">
        <f t="shared" ca="1" si="48"/>
        <v>520583.30344999995</v>
      </c>
      <c r="DP64" s="33">
        <f t="shared" ca="1" si="48"/>
        <v>520583.30344999995</v>
      </c>
      <c r="DQ64" s="33">
        <f t="shared" ca="1" si="48"/>
        <v>520583.30344999995</v>
      </c>
      <c r="DR64" s="33">
        <f t="shared" ca="1" si="48"/>
        <v>520583.30344999995</v>
      </c>
      <c r="DS64" s="33">
        <f t="shared" ca="1" si="48"/>
        <v>520583.30344999995</v>
      </c>
      <c r="DT64" s="33">
        <f t="shared" ca="1" si="49"/>
        <v>520583.30344999995</v>
      </c>
      <c r="DU64" s="33">
        <f t="shared" ca="1" si="49"/>
        <v>520583.30344999995</v>
      </c>
      <c r="DV64" s="33">
        <f t="shared" ca="1" si="49"/>
        <v>520583.30344999995</v>
      </c>
      <c r="DW64" s="33">
        <f t="shared" ca="1" si="49"/>
        <v>520583.30344999995</v>
      </c>
      <c r="DX64" s="33">
        <f t="shared" ca="1" si="49"/>
        <v>520583.30344999995</v>
      </c>
      <c r="DY64" s="33">
        <f t="shared" ca="1" si="49"/>
        <v>520583.30344999995</v>
      </c>
      <c r="DZ64" s="33">
        <f t="shared" ca="1" si="49"/>
        <v>520583.30344999995</v>
      </c>
      <c r="EA64" s="33">
        <f t="shared" ca="1" si="49"/>
        <v>520583.30344999995</v>
      </c>
      <c r="EB64" s="33">
        <f t="shared" ca="1" si="49"/>
        <v>520583.30344999995</v>
      </c>
      <c r="EC64" s="33">
        <f t="shared" ca="1" si="49"/>
        <v>520583.30344999995</v>
      </c>
      <c r="EE64" s="17"/>
      <c r="EF64" s="17"/>
      <c r="EG64" s="17"/>
      <c r="EH64" s="17"/>
    </row>
    <row r="65" spans="1:138" ht="15" customHeight="1" x14ac:dyDescent="0.3">
      <c r="A65" s="202">
        <f>182952*14/12</f>
        <v>213444</v>
      </c>
      <c r="B65" s="2" t="str">
        <f>Cronogramas!B64</f>
        <v>1.6.1.4</v>
      </c>
      <c r="C65" s="46" t="str">
        <f>Cronogramas!C64</f>
        <v>Suporte e Manutenção</v>
      </c>
      <c r="D65" s="4">
        <f>Cronogramas!E64</f>
        <v>12</v>
      </c>
      <c r="E65" s="4">
        <f>Cronogramas!F64</f>
        <v>12</v>
      </c>
      <c r="F65" s="4">
        <f>Cronogramas!G64</f>
        <v>12</v>
      </c>
      <c r="G65" s="4">
        <f>Cronogramas!H64</f>
        <v>12</v>
      </c>
      <c r="H65" s="4">
        <f>Cronogramas!I64</f>
        <v>12</v>
      </c>
      <c r="I65" s="4">
        <f>Cronogramas!J64</f>
        <v>12</v>
      </c>
      <c r="J65" s="4">
        <f>Cronogramas!K64</f>
        <v>12</v>
      </c>
      <c r="K65" s="4">
        <f>Cronogramas!L64</f>
        <v>12</v>
      </c>
      <c r="L65" s="4">
        <f>Cronogramas!M64</f>
        <v>12</v>
      </c>
      <c r="M65" s="4">
        <f>Cronogramas!N64</f>
        <v>12</v>
      </c>
      <c r="N65" s="4">
        <f>Cronogramas!O64</f>
        <v>12</v>
      </c>
      <c r="O65" s="4">
        <f>Cronogramas!P64</f>
        <v>12</v>
      </c>
      <c r="P65" s="4">
        <f>Cronogramas!Q64</f>
        <v>12</v>
      </c>
      <c r="Q65" s="4">
        <f>Cronogramas!R64</f>
        <v>12</v>
      </c>
      <c r="R65" s="4">
        <f>Cronogramas!S64</f>
        <v>12</v>
      </c>
      <c r="S65" s="4">
        <f>Cronogramas!T64</f>
        <v>12</v>
      </c>
      <c r="T65" s="4">
        <f>Cronogramas!U64</f>
        <v>12</v>
      </c>
      <c r="U65" s="4">
        <f>Cronogramas!V64</f>
        <v>12</v>
      </c>
      <c r="V65" s="4">
        <f>Cronogramas!W64</f>
        <v>12</v>
      </c>
      <c r="W65" s="4">
        <f>Cronogramas!X64</f>
        <v>12</v>
      </c>
      <c r="X65" s="4">
        <f>Cronogramas!Y64</f>
        <v>12</v>
      </c>
      <c r="Y65" s="4">
        <f>Cronogramas!Z64</f>
        <v>12</v>
      </c>
      <c r="Z65" s="4">
        <f>Cronogramas!AA64</f>
        <v>12</v>
      </c>
      <c r="AA65" s="4">
        <f>Cronogramas!AB64</f>
        <v>12</v>
      </c>
      <c r="AB65" s="4">
        <f>Cronogramas!AC64</f>
        <v>12</v>
      </c>
      <c r="AC65" s="4">
        <f>Cronogramas!AD64</f>
        <v>12</v>
      </c>
      <c r="AD65" s="4">
        <f>Cronogramas!AE64</f>
        <v>12</v>
      </c>
      <c r="AE65" s="4">
        <f>Cronogramas!AF64</f>
        <v>12</v>
      </c>
      <c r="AF65" s="4">
        <f>Cronogramas!AG64</f>
        <v>12</v>
      </c>
      <c r="AG65" s="4">
        <f>Cronogramas!AH64</f>
        <v>12</v>
      </c>
      <c r="AH65" s="28"/>
      <c r="AI65" s="34" t="s">
        <v>146</v>
      </c>
      <c r="AJ65" s="6">
        <v>30</v>
      </c>
      <c r="AK65" s="148">
        <v>213444</v>
      </c>
      <c r="AL65" s="33">
        <f>$AK$65*Cronogramas!AJ64</f>
        <v>2561328</v>
      </c>
      <c r="AM65" s="33">
        <f>$AK$65*Cronogramas!AK64</f>
        <v>0</v>
      </c>
      <c r="AN65" s="33">
        <f>$AK$65*Cronogramas!AL64</f>
        <v>0</v>
      </c>
      <c r="AO65" s="33">
        <f>$AK$65*Cronogramas!AM64</f>
        <v>0</v>
      </c>
      <c r="AP65" s="33">
        <f>$AK$65*Cronogramas!AN64</f>
        <v>0</v>
      </c>
      <c r="AQ65" s="33">
        <f>$AK$65*Cronogramas!AO64</f>
        <v>0</v>
      </c>
      <c r="AR65" s="33">
        <f>$AK$65*Cronogramas!AP64</f>
        <v>0</v>
      </c>
      <c r="AS65" s="33">
        <f>$AK$65*Cronogramas!AQ64</f>
        <v>0</v>
      </c>
      <c r="AT65" s="33">
        <f>$AK$65*Cronogramas!AR64</f>
        <v>0</v>
      </c>
      <c r="AU65" s="33">
        <f>$AK$65*Cronogramas!AS64</f>
        <v>0</v>
      </c>
      <c r="AV65" s="33">
        <f>$AK$65*Cronogramas!AT64</f>
        <v>0</v>
      </c>
      <c r="AW65" s="33">
        <f>$AK$65*Cronogramas!AU64</f>
        <v>0</v>
      </c>
      <c r="AX65" s="33">
        <f>$AK$65*Cronogramas!AV64</f>
        <v>0</v>
      </c>
      <c r="AY65" s="33">
        <f>$AK$65*Cronogramas!AW64</f>
        <v>0</v>
      </c>
      <c r="AZ65" s="33">
        <f>$AK$65*Cronogramas!AX64</f>
        <v>0</v>
      </c>
      <c r="BA65" s="33">
        <f>$AK$65*Cronogramas!AY64</f>
        <v>0</v>
      </c>
      <c r="BB65" s="33">
        <f>$AK$65*Cronogramas!AZ64</f>
        <v>0</v>
      </c>
      <c r="BC65" s="33">
        <f>$AK$65*Cronogramas!BA64</f>
        <v>0</v>
      </c>
      <c r="BD65" s="33">
        <f>$AK$65*Cronogramas!BB64</f>
        <v>0</v>
      </c>
      <c r="BE65" s="33">
        <f>$AK$65*Cronogramas!BC64</f>
        <v>0</v>
      </c>
      <c r="BF65" s="33">
        <f>$AK$65*Cronogramas!BD64</f>
        <v>0</v>
      </c>
      <c r="BG65" s="33">
        <f>$AK$65*Cronogramas!BE64</f>
        <v>0</v>
      </c>
      <c r="BH65" s="33">
        <f>$AK$65*Cronogramas!BF64</f>
        <v>0</v>
      </c>
      <c r="BI65" s="33">
        <f>$AK$65*Cronogramas!BG64</f>
        <v>0</v>
      </c>
      <c r="BJ65" s="33">
        <f>$AK$65*Cronogramas!BH64</f>
        <v>0</v>
      </c>
      <c r="BK65" s="33">
        <f>$AK$65*Cronogramas!BI64</f>
        <v>0</v>
      </c>
      <c r="BL65" s="33">
        <f>$AK$65*Cronogramas!BJ64</f>
        <v>0</v>
      </c>
      <c r="BM65" s="33">
        <f>$AK$65*Cronogramas!BK64</f>
        <v>0</v>
      </c>
      <c r="BN65" s="33">
        <f>$AK$65*Cronogramas!BL64</f>
        <v>0</v>
      </c>
      <c r="BO65" s="33">
        <f>$AK$65*Cronogramas!BM64</f>
        <v>0</v>
      </c>
      <c r="BP65" s="24"/>
      <c r="BQ65" s="48">
        <v>1</v>
      </c>
      <c r="BR65" s="47">
        <f>AK65*(1-BQ65)</f>
        <v>0</v>
      </c>
      <c r="BS65" s="33">
        <f ca="1">Cronogramas!BO64*$BR65</f>
        <v>0</v>
      </c>
      <c r="BT65" s="33">
        <f ca="1">Cronogramas!BP64*$BR65</f>
        <v>0</v>
      </c>
      <c r="BU65" s="33">
        <f ca="1">Cronogramas!BQ64*$BR65</f>
        <v>0</v>
      </c>
      <c r="BV65" s="33">
        <f ca="1">Cronogramas!BR64*$BR65</f>
        <v>0</v>
      </c>
      <c r="BW65" s="33">
        <f ca="1">Cronogramas!BS64*$BR65</f>
        <v>0</v>
      </c>
      <c r="BX65" s="33">
        <f ca="1">Cronogramas!BT64*$BR65</f>
        <v>0</v>
      </c>
      <c r="BY65" s="33">
        <f ca="1">Cronogramas!BU64*$BR65</f>
        <v>0</v>
      </c>
      <c r="BZ65" s="33">
        <f ca="1">Cronogramas!BV64*$BR65</f>
        <v>0</v>
      </c>
      <c r="CA65" s="33">
        <f ca="1">Cronogramas!BW64*$BR65</f>
        <v>0</v>
      </c>
      <c r="CB65" s="33">
        <f ca="1">Cronogramas!BX64*$BR65</f>
        <v>0</v>
      </c>
      <c r="CC65" s="33">
        <f ca="1">Cronogramas!BY64*$BR65</f>
        <v>0</v>
      </c>
      <c r="CD65" s="33">
        <f ca="1">Cronogramas!BZ64*$BR65</f>
        <v>0</v>
      </c>
      <c r="CE65" s="33">
        <f ca="1">Cronogramas!CA64*$BR65</f>
        <v>0</v>
      </c>
      <c r="CF65" s="33">
        <f ca="1">Cronogramas!CB64*$BR65</f>
        <v>0</v>
      </c>
      <c r="CG65" s="33">
        <f ca="1">Cronogramas!CC64*$BR65</f>
        <v>0</v>
      </c>
      <c r="CH65" s="33">
        <f ca="1">Cronogramas!CD64*$BR65</f>
        <v>0</v>
      </c>
      <c r="CI65" s="33">
        <f ca="1">Cronogramas!CE64*$BR65</f>
        <v>0</v>
      </c>
      <c r="CJ65" s="33">
        <f ca="1">Cronogramas!CF64*$BR65</f>
        <v>0</v>
      </c>
      <c r="CK65" s="33">
        <f ca="1">Cronogramas!CG64*$BR65</f>
        <v>0</v>
      </c>
      <c r="CL65" s="33">
        <f ca="1">Cronogramas!CH64*$BR65</f>
        <v>0</v>
      </c>
      <c r="CM65" s="33">
        <f ca="1">Cronogramas!CI64*$BR65</f>
        <v>0</v>
      </c>
      <c r="CN65" s="33">
        <f ca="1">Cronogramas!CJ64*$BR65</f>
        <v>0</v>
      </c>
      <c r="CO65" s="33">
        <f ca="1">Cronogramas!CK64*$BR65</f>
        <v>0</v>
      </c>
      <c r="CP65" s="33">
        <f ca="1">Cronogramas!CL64*$BR65</f>
        <v>0</v>
      </c>
      <c r="CQ65" s="33">
        <f ca="1">Cronogramas!CM64*$BR65</f>
        <v>0</v>
      </c>
      <c r="CR65" s="33">
        <f ca="1">Cronogramas!CN64*$BR65</f>
        <v>0</v>
      </c>
      <c r="CS65" s="33">
        <f ca="1">Cronogramas!CO64*$BR65</f>
        <v>0</v>
      </c>
      <c r="CT65" s="33">
        <f ca="1">Cronogramas!CP64*$BR65</f>
        <v>0</v>
      </c>
      <c r="CU65" s="33">
        <f ca="1">Cronogramas!CQ64*$BR65</f>
        <v>0</v>
      </c>
      <c r="CV65" s="33">
        <f ca="1">Cronogramas!CR64*$BR65</f>
        <v>0</v>
      </c>
      <c r="CW65" s="16"/>
      <c r="CX65" s="16"/>
      <c r="CY65" s="36">
        <v>1.0149999999999999</v>
      </c>
      <c r="CZ65" s="33">
        <f t="shared" ca="1" si="47"/>
        <v>0</v>
      </c>
      <c r="DA65" s="33">
        <f t="shared" ca="1" si="47"/>
        <v>2599747.92</v>
      </c>
      <c r="DB65" s="33">
        <f t="shared" ca="1" si="47"/>
        <v>2599747.92</v>
      </c>
      <c r="DC65" s="33">
        <f t="shared" ca="1" si="47"/>
        <v>2599747.92</v>
      </c>
      <c r="DD65" s="33">
        <f t="shared" ca="1" si="47"/>
        <v>2599747.92</v>
      </c>
      <c r="DE65" s="33">
        <f t="shared" ca="1" si="47"/>
        <v>2599747.92</v>
      </c>
      <c r="DF65" s="33">
        <f t="shared" ca="1" si="47"/>
        <v>2599747.92</v>
      </c>
      <c r="DG65" s="33">
        <f t="shared" ca="1" si="47"/>
        <v>2599747.92</v>
      </c>
      <c r="DH65" s="33">
        <f t="shared" ca="1" si="47"/>
        <v>2599747.92</v>
      </c>
      <c r="DI65" s="33">
        <f t="shared" ca="1" si="47"/>
        <v>2599747.92</v>
      </c>
      <c r="DJ65" s="33">
        <f t="shared" ca="1" si="48"/>
        <v>2599747.92</v>
      </c>
      <c r="DK65" s="33">
        <f t="shared" ca="1" si="48"/>
        <v>2599747.92</v>
      </c>
      <c r="DL65" s="33">
        <f t="shared" ca="1" si="48"/>
        <v>2599747.92</v>
      </c>
      <c r="DM65" s="33">
        <f t="shared" ca="1" si="48"/>
        <v>2599747.92</v>
      </c>
      <c r="DN65" s="33">
        <f t="shared" ca="1" si="48"/>
        <v>2599747.92</v>
      </c>
      <c r="DO65" s="33">
        <f t="shared" ca="1" si="48"/>
        <v>2599747.92</v>
      </c>
      <c r="DP65" s="33">
        <f t="shared" ca="1" si="48"/>
        <v>2599747.92</v>
      </c>
      <c r="DQ65" s="33">
        <f t="shared" ca="1" si="48"/>
        <v>2599747.92</v>
      </c>
      <c r="DR65" s="33">
        <f t="shared" ca="1" si="48"/>
        <v>2599747.92</v>
      </c>
      <c r="DS65" s="33">
        <f t="shared" ca="1" si="48"/>
        <v>2599747.92</v>
      </c>
      <c r="DT65" s="33">
        <f t="shared" ca="1" si="49"/>
        <v>2599747.92</v>
      </c>
      <c r="DU65" s="33">
        <f t="shared" ca="1" si="49"/>
        <v>2599747.92</v>
      </c>
      <c r="DV65" s="33">
        <f t="shared" ca="1" si="49"/>
        <v>2599747.92</v>
      </c>
      <c r="DW65" s="33">
        <f t="shared" ca="1" si="49"/>
        <v>2599747.92</v>
      </c>
      <c r="DX65" s="33">
        <f t="shared" ca="1" si="49"/>
        <v>2599747.92</v>
      </c>
      <c r="DY65" s="33">
        <f t="shared" ca="1" si="49"/>
        <v>2599747.92</v>
      </c>
      <c r="DZ65" s="33">
        <f t="shared" ca="1" si="49"/>
        <v>2599747.92</v>
      </c>
      <c r="EA65" s="33">
        <f t="shared" ca="1" si="49"/>
        <v>2599747.92</v>
      </c>
      <c r="EB65" s="33">
        <f t="shared" ca="1" si="49"/>
        <v>2599747.92</v>
      </c>
      <c r="EC65" s="33">
        <f t="shared" ca="1" si="49"/>
        <v>2599747.92</v>
      </c>
      <c r="EE65" s="17"/>
      <c r="EF65" s="17"/>
      <c r="EG65" s="17"/>
      <c r="EH65" s="17"/>
    </row>
    <row r="66" spans="1:138" s="17" customFormat="1" ht="15" customHeight="1" x14ac:dyDescent="0.3">
      <c r="A66" s="57"/>
      <c r="B66" s="98" t="str">
        <f>Cronogramas!B65</f>
        <v>1.7</v>
      </c>
      <c r="C66" s="112" t="str">
        <f>Cronogramas!C65</f>
        <v>Sistema de Pesagem de Veículos</v>
      </c>
      <c r="D66" s="108"/>
      <c r="E66" s="109"/>
      <c r="F66" s="109"/>
      <c r="G66" s="109"/>
      <c r="H66" s="109"/>
      <c r="I66" s="109"/>
      <c r="J66" s="109"/>
      <c r="K66" s="109"/>
      <c r="L66" s="109"/>
      <c r="M66" s="109"/>
      <c r="N66" s="109"/>
      <c r="O66" s="109"/>
      <c r="P66" s="109"/>
      <c r="Q66" s="109"/>
      <c r="R66" s="110"/>
      <c r="S66" s="108"/>
      <c r="T66" s="109"/>
      <c r="U66" s="109"/>
      <c r="V66" s="109"/>
      <c r="W66" s="111"/>
      <c r="X66" s="109"/>
      <c r="Y66" s="109"/>
      <c r="Z66" s="109"/>
      <c r="AA66" s="109"/>
      <c r="AB66" s="109"/>
      <c r="AC66" s="109"/>
      <c r="AD66" s="109"/>
      <c r="AE66" s="109"/>
      <c r="AF66" s="109"/>
      <c r="AG66" s="110"/>
      <c r="AH66" s="29"/>
      <c r="AI66" s="121"/>
      <c r="AJ66" s="113"/>
      <c r="AK66" s="122"/>
      <c r="AL66" s="118"/>
      <c r="AM66" s="118"/>
      <c r="AN66" s="118"/>
      <c r="AO66" s="118"/>
      <c r="AP66" s="118"/>
      <c r="AQ66" s="118"/>
      <c r="AR66" s="118"/>
      <c r="AS66" s="118"/>
      <c r="AT66" s="118"/>
      <c r="AU66" s="118"/>
      <c r="AV66" s="118"/>
      <c r="AW66" s="118"/>
      <c r="AX66" s="118"/>
      <c r="AY66" s="118"/>
      <c r="AZ66" s="118"/>
      <c r="BA66" s="118"/>
      <c r="BB66" s="118"/>
      <c r="BC66" s="118"/>
      <c r="BD66" s="118"/>
      <c r="BE66" s="118"/>
      <c r="BF66" s="118"/>
      <c r="BG66" s="118"/>
      <c r="BH66" s="118"/>
      <c r="BI66" s="118"/>
      <c r="BJ66" s="118"/>
      <c r="BK66" s="118"/>
      <c r="BL66" s="118"/>
      <c r="BM66" s="118"/>
      <c r="BN66" s="118"/>
      <c r="BO66" s="118"/>
      <c r="BP66" s="13"/>
      <c r="BQ66" s="123"/>
      <c r="BR66" s="125">
        <f>SUBTOTAL(9,BR67:BR67)</f>
        <v>3326039.1</v>
      </c>
      <c r="BS66" s="123"/>
      <c r="BT66" s="118"/>
      <c r="BU66" s="118"/>
      <c r="BV66" s="118"/>
      <c r="BW66" s="118"/>
      <c r="BX66" s="118"/>
      <c r="BY66" s="118"/>
      <c r="BZ66" s="118"/>
      <c r="CA66" s="118"/>
      <c r="CB66" s="118"/>
      <c r="CC66" s="118"/>
      <c r="CD66" s="118"/>
      <c r="CE66" s="118"/>
      <c r="CF66" s="118"/>
      <c r="CG66" s="118"/>
      <c r="CH66" s="118"/>
      <c r="CI66" s="118"/>
      <c r="CJ66" s="118"/>
      <c r="CK66" s="118"/>
      <c r="CL66" s="118"/>
      <c r="CM66" s="118"/>
      <c r="CN66" s="118"/>
      <c r="CO66" s="118"/>
      <c r="CP66" s="118"/>
      <c r="CQ66" s="118"/>
      <c r="CR66" s="118"/>
      <c r="CS66" s="118"/>
      <c r="CT66" s="118"/>
      <c r="CU66" s="118"/>
      <c r="CV66" s="119"/>
      <c r="CW66" s="16"/>
      <c r="CX66" s="16"/>
      <c r="CY66" s="113"/>
      <c r="CZ66" s="123"/>
      <c r="DA66" s="118"/>
      <c r="DB66" s="118"/>
      <c r="DC66" s="118"/>
      <c r="DD66" s="118"/>
      <c r="DE66" s="118"/>
      <c r="DF66" s="118"/>
      <c r="DG66" s="118"/>
      <c r="DH66" s="118"/>
      <c r="DI66" s="118"/>
      <c r="DJ66" s="118"/>
      <c r="DK66" s="118"/>
      <c r="DL66" s="118"/>
      <c r="DM66" s="118"/>
      <c r="DN66" s="118"/>
      <c r="DO66" s="118"/>
      <c r="DP66" s="118"/>
      <c r="DQ66" s="118"/>
      <c r="DR66" s="118"/>
      <c r="DS66" s="118"/>
      <c r="DT66" s="118"/>
      <c r="DU66" s="118"/>
      <c r="DV66" s="118"/>
      <c r="DW66" s="118"/>
      <c r="DX66" s="118"/>
      <c r="DY66" s="118"/>
      <c r="DZ66" s="118"/>
      <c r="EA66" s="118"/>
      <c r="EB66" s="118"/>
      <c r="EC66" s="119"/>
    </row>
    <row r="67" spans="1:138" ht="15" customHeight="1" x14ac:dyDescent="0.3">
      <c r="A67" s="57"/>
      <c r="B67" s="2" t="str">
        <f>Cronogramas!B66</f>
        <v>1.7.1</v>
      </c>
      <c r="C67" s="49" t="str">
        <f>Cronogramas!C66</f>
        <v>Conjunto de Pesagem Dinâmica (HSWin)</v>
      </c>
      <c r="D67" s="4">
        <f>Cronogramas!E66</f>
        <v>0</v>
      </c>
      <c r="E67" s="4">
        <f>Cronogramas!F66</f>
        <v>0</v>
      </c>
      <c r="F67" s="4">
        <f>Cronogramas!G66</f>
        <v>0</v>
      </c>
      <c r="G67" s="4">
        <f>Cronogramas!H66</f>
        <v>8</v>
      </c>
      <c r="H67" s="4">
        <f>Cronogramas!I66</f>
        <v>8</v>
      </c>
      <c r="I67" s="4">
        <f>Cronogramas!J66</f>
        <v>8</v>
      </c>
      <c r="J67" s="4">
        <f>Cronogramas!K66</f>
        <v>8</v>
      </c>
      <c r="K67" s="4">
        <f>Cronogramas!L66</f>
        <v>8</v>
      </c>
      <c r="L67" s="4">
        <f>Cronogramas!M66</f>
        <v>8</v>
      </c>
      <c r="M67" s="4">
        <f>Cronogramas!N66</f>
        <v>8</v>
      </c>
      <c r="N67" s="4">
        <f>Cronogramas!O66</f>
        <v>8</v>
      </c>
      <c r="O67" s="4">
        <f>Cronogramas!P66</f>
        <v>8</v>
      </c>
      <c r="P67" s="4">
        <f>Cronogramas!Q66</f>
        <v>8</v>
      </c>
      <c r="Q67" s="4">
        <f>Cronogramas!R66</f>
        <v>8</v>
      </c>
      <c r="R67" s="4">
        <f>Cronogramas!S66</f>
        <v>8</v>
      </c>
      <c r="S67" s="4">
        <f>Cronogramas!T66</f>
        <v>8</v>
      </c>
      <c r="T67" s="4">
        <f>Cronogramas!U66</f>
        <v>8</v>
      </c>
      <c r="U67" s="4">
        <f>Cronogramas!V66</f>
        <v>8</v>
      </c>
      <c r="V67" s="4">
        <f>Cronogramas!W66</f>
        <v>8</v>
      </c>
      <c r="W67" s="4">
        <f>Cronogramas!X66</f>
        <v>8</v>
      </c>
      <c r="X67" s="4">
        <f>Cronogramas!Y66</f>
        <v>8</v>
      </c>
      <c r="Y67" s="4">
        <f>Cronogramas!Z66</f>
        <v>8</v>
      </c>
      <c r="Z67" s="4">
        <f>Cronogramas!AA66</f>
        <v>8</v>
      </c>
      <c r="AA67" s="4">
        <f>Cronogramas!AB66</f>
        <v>8</v>
      </c>
      <c r="AB67" s="4">
        <f>Cronogramas!AC66</f>
        <v>8</v>
      </c>
      <c r="AC67" s="4">
        <f>Cronogramas!AD66</f>
        <v>8</v>
      </c>
      <c r="AD67" s="4">
        <f>Cronogramas!AE66</f>
        <v>8</v>
      </c>
      <c r="AE67" s="4">
        <f>Cronogramas!AF66</f>
        <v>8</v>
      </c>
      <c r="AF67" s="4">
        <f>Cronogramas!AG66</f>
        <v>8</v>
      </c>
      <c r="AG67" s="4">
        <f>Cronogramas!AH66</f>
        <v>8</v>
      </c>
      <c r="AH67" s="28"/>
      <c r="AI67" s="34" t="s">
        <v>71</v>
      </c>
      <c r="AJ67" s="6">
        <v>10</v>
      </c>
      <c r="AK67" s="35">
        <f>3597732+97867</f>
        <v>3695599</v>
      </c>
      <c r="AL67" s="33">
        <f>$AK$67*Cronogramas!AJ66</f>
        <v>0</v>
      </c>
      <c r="AM67" s="33">
        <f>$AK$67*Cronogramas!AK66</f>
        <v>0</v>
      </c>
      <c r="AN67" s="33">
        <f>$AK$67*Cronogramas!AL66</f>
        <v>0</v>
      </c>
      <c r="AO67" s="33">
        <f>$AK$67*Cronogramas!AM66</f>
        <v>29564792</v>
      </c>
      <c r="AP67" s="33">
        <f>$AK$67*Cronogramas!AN66</f>
        <v>0</v>
      </c>
      <c r="AQ67" s="33">
        <f>$AK$67*Cronogramas!AO66</f>
        <v>0</v>
      </c>
      <c r="AR67" s="33">
        <f>$AK$67*Cronogramas!AP66</f>
        <v>0</v>
      </c>
      <c r="AS67" s="33">
        <f>$AK$67*Cronogramas!AQ66</f>
        <v>0</v>
      </c>
      <c r="AT67" s="33">
        <f>$AK$67*Cronogramas!AR66</f>
        <v>0</v>
      </c>
      <c r="AU67" s="33">
        <f>$AK$67*Cronogramas!AS66</f>
        <v>0</v>
      </c>
      <c r="AV67" s="33">
        <f>$AK$67*Cronogramas!AT66</f>
        <v>0</v>
      </c>
      <c r="AW67" s="33">
        <f>$AK$67*Cronogramas!AU66</f>
        <v>0</v>
      </c>
      <c r="AX67" s="33">
        <f>$AK$67*Cronogramas!AV66</f>
        <v>0</v>
      </c>
      <c r="AY67" s="33">
        <f>$AK$67*Cronogramas!AW66</f>
        <v>0</v>
      </c>
      <c r="AZ67" s="33">
        <f>$AK$67*Cronogramas!AX66</f>
        <v>0</v>
      </c>
      <c r="BA67" s="33">
        <f>$AK$67*Cronogramas!AY66</f>
        <v>0</v>
      </c>
      <c r="BB67" s="33">
        <f>$AK$67*Cronogramas!AZ66</f>
        <v>0</v>
      </c>
      <c r="BC67" s="33">
        <f>$AK$67*Cronogramas!BA66</f>
        <v>0</v>
      </c>
      <c r="BD67" s="33">
        <f>$AK$67*Cronogramas!BB66</f>
        <v>0</v>
      </c>
      <c r="BE67" s="33">
        <f>$AK$67*Cronogramas!BC66</f>
        <v>0</v>
      </c>
      <c r="BF67" s="33">
        <f>$AK$67*Cronogramas!BD66</f>
        <v>0</v>
      </c>
      <c r="BG67" s="33">
        <f>$AK$67*Cronogramas!BE66</f>
        <v>0</v>
      </c>
      <c r="BH67" s="33">
        <f>$AK$67*Cronogramas!BF66</f>
        <v>0</v>
      </c>
      <c r="BI67" s="33">
        <f>$AK$67*Cronogramas!BG66</f>
        <v>0</v>
      </c>
      <c r="BJ67" s="33">
        <f>$AK$67*Cronogramas!BH66</f>
        <v>0</v>
      </c>
      <c r="BK67" s="33">
        <f>$AK$67*Cronogramas!BI66</f>
        <v>0</v>
      </c>
      <c r="BL67" s="33">
        <f>$AK$67*Cronogramas!BJ66</f>
        <v>0</v>
      </c>
      <c r="BM67" s="33">
        <f>$AK$67*Cronogramas!BK66</f>
        <v>0</v>
      </c>
      <c r="BN67" s="33">
        <f>$AK$67*Cronogramas!BL66</f>
        <v>0</v>
      </c>
      <c r="BO67" s="33">
        <f>$AK$67*Cronogramas!BM66</f>
        <v>0</v>
      </c>
      <c r="BP67" s="24"/>
      <c r="BQ67" s="48">
        <v>0.1</v>
      </c>
      <c r="BR67" s="47">
        <f>AK67*(1-BQ67)</f>
        <v>3326039.1</v>
      </c>
      <c r="BS67" s="33">
        <f ca="1">Cronogramas!BO66*$BR67</f>
        <v>0</v>
      </c>
      <c r="BT67" s="33">
        <f ca="1">Cronogramas!BP66*$BR67</f>
        <v>0</v>
      </c>
      <c r="BU67" s="33">
        <f ca="1">Cronogramas!BQ66*$BR67</f>
        <v>0</v>
      </c>
      <c r="BV67" s="33">
        <f ca="1">Cronogramas!BR66*$BR67</f>
        <v>0</v>
      </c>
      <c r="BW67" s="33">
        <f ca="1">Cronogramas!BS66*$BR67</f>
        <v>0</v>
      </c>
      <c r="BX67" s="33">
        <f ca="1">Cronogramas!BT66*$BR67</f>
        <v>0</v>
      </c>
      <c r="BY67" s="33">
        <f ca="1">Cronogramas!BU66*$BR67</f>
        <v>0</v>
      </c>
      <c r="BZ67" s="33">
        <f ca="1">Cronogramas!BV66*$BR67</f>
        <v>0</v>
      </c>
      <c r="CA67" s="33">
        <f ca="1">Cronogramas!BW66*$BR67</f>
        <v>0</v>
      </c>
      <c r="CB67" s="33">
        <f ca="1">Cronogramas!BX66*$BR67</f>
        <v>0</v>
      </c>
      <c r="CC67" s="33">
        <f ca="1">Cronogramas!BY66*$BR67</f>
        <v>0</v>
      </c>
      <c r="CD67" s="33">
        <f ca="1">Cronogramas!BZ66*$BR67</f>
        <v>0</v>
      </c>
      <c r="CE67" s="33">
        <f ca="1">Cronogramas!CA66*$BR67</f>
        <v>0</v>
      </c>
      <c r="CF67" s="33">
        <f ca="1">Cronogramas!CB66*$BR67</f>
        <v>26608312.800000001</v>
      </c>
      <c r="CG67" s="33">
        <f ca="1">Cronogramas!CC66*$BR67</f>
        <v>0</v>
      </c>
      <c r="CH67" s="33">
        <f ca="1">Cronogramas!CD66*$BR67</f>
        <v>0</v>
      </c>
      <c r="CI67" s="33">
        <f ca="1">Cronogramas!CE66*$BR67</f>
        <v>0</v>
      </c>
      <c r="CJ67" s="33">
        <f ca="1">Cronogramas!CF66*$BR67</f>
        <v>0</v>
      </c>
      <c r="CK67" s="33">
        <f ca="1">Cronogramas!CG66*$BR67</f>
        <v>0</v>
      </c>
      <c r="CL67" s="33">
        <f ca="1">Cronogramas!CH66*$BR67</f>
        <v>0</v>
      </c>
      <c r="CM67" s="33">
        <f ca="1">Cronogramas!CI66*$BR67</f>
        <v>0</v>
      </c>
      <c r="CN67" s="33">
        <f ca="1">Cronogramas!CJ66*$BR67</f>
        <v>0</v>
      </c>
      <c r="CO67" s="33">
        <f ca="1">Cronogramas!CK66*$BR67</f>
        <v>0</v>
      </c>
      <c r="CP67" s="33">
        <f ca="1">Cronogramas!CL66*$BR67</f>
        <v>26608312.800000001</v>
      </c>
      <c r="CQ67" s="33">
        <f ca="1">Cronogramas!CM66*$BR67</f>
        <v>0</v>
      </c>
      <c r="CR67" s="33">
        <f ca="1">Cronogramas!CN66*$BR67</f>
        <v>0</v>
      </c>
      <c r="CS67" s="33">
        <f ca="1">Cronogramas!CO66*$BR67</f>
        <v>0</v>
      </c>
      <c r="CT67" s="33">
        <f ca="1">Cronogramas!CP66*$BR67</f>
        <v>0</v>
      </c>
      <c r="CU67" s="33">
        <f ca="1">Cronogramas!CQ66*$BR67</f>
        <v>0</v>
      </c>
      <c r="CV67" s="33">
        <f ca="1">Cronogramas!CR66*$BR67</f>
        <v>0</v>
      </c>
      <c r="CW67" s="16"/>
      <c r="CX67" s="16"/>
      <c r="CY67" s="36">
        <v>0.05</v>
      </c>
      <c r="CZ67" s="33">
        <f t="shared" ref="CZ67:EC67" ca="1" si="50">IF((AL67+BS67)&gt;0,0,(D67*$AK67*$CY67))</f>
        <v>0</v>
      </c>
      <c r="DA67" s="33">
        <f t="shared" ca="1" si="50"/>
        <v>0</v>
      </c>
      <c r="DB67" s="33">
        <f t="shared" ca="1" si="50"/>
        <v>0</v>
      </c>
      <c r="DC67" s="33">
        <f t="shared" ca="1" si="50"/>
        <v>0</v>
      </c>
      <c r="DD67" s="33">
        <f t="shared" ca="1" si="50"/>
        <v>1478239.6</v>
      </c>
      <c r="DE67" s="33">
        <f t="shared" ca="1" si="50"/>
        <v>1478239.6</v>
      </c>
      <c r="DF67" s="33">
        <f t="shared" ca="1" si="50"/>
        <v>1478239.6</v>
      </c>
      <c r="DG67" s="33">
        <f t="shared" ca="1" si="50"/>
        <v>1478239.6</v>
      </c>
      <c r="DH67" s="33">
        <f t="shared" ca="1" si="50"/>
        <v>1478239.6</v>
      </c>
      <c r="DI67" s="33">
        <f t="shared" ca="1" si="50"/>
        <v>1478239.6</v>
      </c>
      <c r="DJ67" s="33">
        <f t="shared" ca="1" si="50"/>
        <v>1478239.6</v>
      </c>
      <c r="DK67" s="33">
        <f t="shared" ca="1" si="50"/>
        <v>1478239.6</v>
      </c>
      <c r="DL67" s="33">
        <f t="shared" ca="1" si="50"/>
        <v>1478239.6</v>
      </c>
      <c r="DM67" s="33">
        <f t="shared" ca="1" si="50"/>
        <v>0</v>
      </c>
      <c r="DN67" s="33">
        <f t="shared" ca="1" si="50"/>
        <v>1478239.6</v>
      </c>
      <c r="DO67" s="33">
        <f t="shared" ca="1" si="50"/>
        <v>1478239.6</v>
      </c>
      <c r="DP67" s="33">
        <f t="shared" ca="1" si="50"/>
        <v>1478239.6</v>
      </c>
      <c r="DQ67" s="33">
        <f t="shared" ca="1" si="50"/>
        <v>1478239.6</v>
      </c>
      <c r="DR67" s="33">
        <f t="shared" ca="1" si="50"/>
        <v>1478239.6</v>
      </c>
      <c r="DS67" s="33">
        <f t="shared" ca="1" si="50"/>
        <v>1478239.6</v>
      </c>
      <c r="DT67" s="33">
        <f t="shared" ca="1" si="50"/>
        <v>1478239.6</v>
      </c>
      <c r="DU67" s="33">
        <f t="shared" ca="1" si="50"/>
        <v>1478239.6</v>
      </c>
      <c r="DV67" s="33">
        <f t="shared" ca="1" si="50"/>
        <v>1478239.6</v>
      </c>
      <c r="DW67" s="33">
        <f t="shared" ca="1" si="50"/>
        <v>0</v>
      </c>
      <c r="DX67" s="33">
        <f t="shared" ca="1" si="50"/>
        <v>1478239.6</v>
      </c>
      <c r="DY67" s="33">
        <f t="shared" ca="1" si="50"/>
        <v>1478239.6</v>
      </c>
      <c r="DZ67" s="33">
        <f t="shared" ca="1" si="50"/>
        <v>1478239.6</v>
      </c>
      <c r="EA67" s="33">
        <f t="shared" ca="1" si="50"/>
        <v>1478239.6</v>
      </c>
      <c r="EB67" s="33">
        <f t="shared" ca="1" si="50"/>
        <v>1478239.6</v>
      </c>
      <c r="EC67" s="33">
        <f t="shared" ca="1" si="50"/>
        <v>1478239.6</v>
      </c>
      <c r="EE67" s="17"/>
      <c r="EF67" s="17"/>
      <c r="EG67" s="17"/>
      <c r="EH67" s="17"/>
    </row>
    <row r="68" spans="1:138" s="17" customFormat="1" ht="15" customHeight="1" x14ac:dyDescent="0.3">
      <c r="A68" s="57"/>
      <c r="B68" s="98" t="str">
        <f>Cronogramas!B67</f>
        <v>1.8</v>
      </c>
      <c r="C68" s="112" t="str">
        <f>Cronogramas!C67</f>
        <v>Sistema de Atendimento ao Usuário</v>
      </c>
      <c r="D68" s="108"/>
      <c r="E68" s="109"/>
      <c r="F68" s="109"/>
      <c r="G68" s="109"/>
      <c r="H68" s="109"/>
      <c r="I68" s="109"/>
      <c r="J68" s="109"/>
      <c r="K68" s="109"/>
      <c r="L68" s="109"/>
      <c r="M68" s="109"/>
      <c r="N68" s="109"/>
      <c r="O68" s="109"/>
      <c r="P68" s="109"/>
      <c r="Q68" s="109"/>
      <c r="R68" s="110"/>
      <c r="S68" s="108"/>
      <c r="T68" s="109"/>
      <c r="U68" s="109"/>
      <c r="V68" s="109"/>
      <c r="W68" s="111"/>
      <c r="X68" s="109"/>
      <c r="Y68" s="109"/>
      <c r="Z68" s="109"/>
      <c r="AA68" s="109"/>
      <c r="AB68" s="109"/>
      <c r="AC68" s="109"/>
      <c r="AD68" s="109"/>
      <c r="AE68" s="109"/>
      <c r="AF68" s="109"/>
      <c r="AG68" s="110"/>
      <c r="AH68" s="29"/>
      <c r="AI68" s="121"/>
      <c r="AJ68" s="113"/>
      <c r="AK68" s="122"/>
      <c r="AL68" s="118"/>
      <c r="AM68" s="118"/>
      <c r="AN68" s="118"/>
      <c r="AO68" s="118"/>
      <c r="AP68" s="118"/>
      <c r="AQ68" s="118"/>
      <c r="AR68" s="118"/>
      <c r="AS68" s="118"/>
      <c r="AT68" s="118"/>
      <c r="AU68" s="118"/>
      <c r="AV68" s="118"/>
      <c r="AW68" s="118"/>
      <c r="AX68" s="118"/>
      <c r="AY68" s="118"/>
      <c r="AZ68" s="118"/>
      <c r="BA68" s="118"/>
      <c r="BB68" s="118"/>
      <c r="BC68" s="118"/>
      <c r="BD68" s="118"/>
      <c r="BE68" s="118"/>
      <c r="BF68" s="118"/>
      <c r="BG68" s="118"/>
      <c r="BH68" s="118"/>
      <c r="BI68" s="118"/>
      <c r="BJ68" s="118"/>
      <c r="BK68" s="118"/>
      <c r="BL68" s="118"/>
      <c r="BM68" s="118"/>
      <c r="BN68" s="118"/>
      <c r="BO68" s="118"/>
      <c r="BP68" s="13"/>
      <c r="BQ68" s="123"/>
      <c r="BR68" s="125">
        <f>SUBTOTAL(9,BR69:BR72)</f>
        <v>253304.64428260853</v>
      </c>
      <c r="BS68" s="123"/>
      <c r="BT68" s="118"/>
      <c r="BU68" s="118"/>
      <c r="BV68" s="118"/>
      <c r="BW68" s="118"/>
      <c r="BX68" s="118"/>
      <c r="BY68" s="118"/>
      <c r="BZ68" s="118"/>
      <c r="CA68" s="118"/>
      <c r="CB68" s="118"/>
      <c r="CC68" s="118"/>
      <c r="CD68" s="118"/>
      <c r="CE68" s="118"/>
      <c r="CF68" s="118"/>
      <c r="CG68" s="118"/>
      <c r="CH68" s="118"/>
      <c r="CI68" s="118"/>
      <c r="CJ68" s="118"/>
      <c r="CK68" s="118"/>
      <c r="CL68" s="118"/>
      <c r="CM68" s="118"/>
      <c r="CN68" s="118"/>
      <c r="CO68" s="118"/>
      <c r="CP68" s="118"/>
      <c r="CQ68" s="118"/>
      <c r="CR68" s="118"/>
      <c r="CS68" s="118"/>
      <c r="CT68" s="118"/>
      <c r="CU68" s="118"/>
      <c r="CV68" s="119"/>
      <c r="CW68" s="16"/>
      <c r="CX68" s="16"/>
      <c r="CY68" s="113"/>
      <c r="CZ68" s="123"/>
      <c r="DA68" s="118"/>
      <c r="DB68" s="118"/>
      <c r="DC68" s="118"/>
      <c r="DD68" s="118"/>
      <c r="DE68" s="118"/>
      <c r="DF68" s="118"/>
      <c r="DG68" s="118"/>
      <c r="DH68" s="118"/>
      <c r="DI68" s="118"/>
      <c r="DJ68" s="118"/>
      <c r="DK68" s="118"/>
      <c r="DL68" s="118"/>
      <c r="DM68" s="118"/>
      <c r="DN68" s="118"/>
      <c r="DO68" s="118"/>
      <c r="DP68" s="118"/>
      <c r="DQ68" s="118"/>
      <c r="DR68" s="118"/>
      <c r="DS68" s="118"/>
      <c r="DT68" s="118"/>
      <c r="DU68" s="118"/>
      <c r="DV68" s="118"/>
      <c r="DW68" s="118"/>
      <c r="DX68" s="118"/>
      <c r="DY68" s="118"/>
      <c r="DZ68" s="118"/>
      <c r="EA68" s="118"/>
      <c r="EB68" s="118"/>
      <c r="EC68" s="119"/>
    </row>
    <row r="69" spans="1:138" ht="15" customHeight="1" x14ac:dyDescent="0.3">
      <c r="A69" s="57"/>
      <c r="B69" s="2" t="str">
        <f>Cronogramas!B68</f>
        <v>1.8.1</v>
      </c>
      <c r="C69" s="49" t="str">
        <f>Cronogramas!C68</f>
        <v>Conjunto de Móveis e Utensílios das BSOs</v>
      </c>
      <c r="D69" s="4">
        <f>Cronogramas!E68</f>
        <v>13</v>
      </c>
      <c r="E69" s="4">
        <f>Cronogramas!F68</f>
        <v>13</v>
      </c>
      <c r="F69" s="4">
        <f>Cronogramas!G68</f>
        <v>13</v>
      </c>
      <c r="G69" s="4">
        <f>Cronogramas!H68</f>
        <v>13</v>
      </c>
      <c r="H69" s="4">
        <f>Cronogramas!I68</f>
        <v>13</v>
      </c>
      <c r="I69" s="4">
        <f>Cronogramas!J68</f>
        <v>13</v>
      </c>
      <c r="J69" s="4">
        <f>Cronogramas!K68</f>
        <v>13</v>
      </c>
      <c r="K69" s="4">
        <f>Cronogramas!L68</f>
        <v>13</v>
      </c>
      <c r="L69" s="4">
        <f>Cronogramas!M68</f>
        <v>13</v>
      </c>
      <c r="M69" s="4">
        <f>Cronogramas!N68</f>
        <v>13</v>
      </c>
      <c r="N69" s="4">
        <f>Cronogramas!O68</f>
        <v>13</v>
      </c>
      <c r="O69" s="4">
        <f>Cronogramas!P68</f>
        <v>13</v>
      </c>
      <c r="P69" s="4">
        <f>Cronogramas!Q68</f>
        <v>13</v>
      </c>
      <c r="Q69" s="4">
        <f>Cronogramas!R68</f>
        <v>13</v>
      </c>
      <c r="R69" s="4">
        <f>Cronogramas!S68</f>
        <v>13</v>
      </c>
      <c r="S69" s="4">
        <f>Cronogramas!T68</f>
        <v>13</v>
      </c>
      <c r="T69" s="4">
        <f>Cronogramas!U68</f>
        <v>13</v>
      </c>
      <c r="U69" s="4">
        <f>Cronogramas!V68</f>
        <v>13</v>
      </c>
      <c r="V69" s="4">
        <f>Cronogramas!W68</f>
        <v>13</v>
      </c>
      <c r="W69" s="4">
        <f>Cronogramas!X68</f>
        <v>13</v>
      </c>
      <c r="X69" s="4">
        <f>Cronogramas!Y68</f>
        <v>13</v>
      </c>
      <c r="Y69" s="4">
        <f>Cronogramas!Z68</f>
        <v>13</v>
      </c>
      <c r="Z69" s="4">
        <f>Cronogramas!AA68</f>
        <v>13</v>
      </c>
      <c r="AA69" s="4">
        <f>Cronogramas!AB68</f>
        <v>13</v>
      </c>
      <c r="AB69" s="4">
        <f>Cronogramas!AC68</f>
        <v>13</v>
      </c>
      <c r="AC69" s="4">
        <f>Cronogramas!AD68</f>
        <v>13</v>
      </c>
      <c r="AD69" s="4">
        <f>Cronogramas!AE68</f>
        <v>13</v>
      </c>
      <c r="AE69" s="4">
        <f>Cronogramas!AF68</f>
        <v>13</v>
      </c>
      <c r="AF69" s="4">
        <f>Cronogramas!AG68</f>
        <v>13</v>
      </c>
      <c r="AG69" s="4">
        <f>Cronogramas!AH68</f>
        <v>13</v>
      </c>
      <c r="AH69" s="28"/>
      <c r="AI69" s="34" t="s">
        <v>71</v>
      </c>
      <c r="AJ69" s="6">
        <v>15</v>
      </c>
      <c r="AK69" s="35">
        <v>34877.859692743565</v>
      </c>
      <c r="AL69" s="33">
        <f>$AK$69*Cronogramas!AJ68</f>
        <v>453412.17600566632</v>
      </c>
      <c r="AM69" s="33">
        <f>$AK$69*Cronogramas!AK68</f>
        <v>0</v>
      </c>
      <c r="AN69" s="33">
        <f>$AK$69*Cronogramas!AL68</f>
        <v>0</v>
      </c>
      <c r="AO69" s="33">
        <f>$AK$69*Cronogramas!AM68</f>
        <v>0</v>
      </c>
      <c r="AP69" s="33">
        <f>$AK$69*Cronogramas!AN68</f>
        <v>0</v>
      </c>
      <c r="AQ69" s="33">
        <f>$AK$69*Cronogramas!AO68</f>
        <v>0</v>
      </c>
      <c r="AR69" s="33">
        <f>$AK$69*Cronogramas!AP68</f>
        <v>0</v>
      </c>
      <c r="AS69" s="33">
        <f>$AK$69*Cronogramas!AQ68</f>
        <v>0</v>
      </c>
      <c r="AT69" s="33">
        <f>$AK$69*Cronogramas!AR68</f>
        <v>0</v>
      </c>
      <c r="AU69" s="33">
        <f>$AK$69*Cronogramas!AS68</f>
        <v>0</v>
      </c>
      <c r="AV69" s="33">
        <f>$AK$69*Cronogramas!AT68</f>
        <v>0</v>
      </c>
      <c r="AW69" s="33">
        <f>$AK$69*Cronogramas!AU68</f>
        <v>0</v>
      </c>
      <c r="AX69" s="33">
        <f>$AK$69*Cronogramas!AV68</f>
        <v>0</v>
      </c>
      <c r="AY69" s="33">
        <f>$AK$69*Cronogramas!AW68</f>
        <v>0</v>
      </c>
      <c r="AZ69" s="33">
        <f>$AK$69*Cronogramas!AX68</f>
        <v>0</v>
      </c>
      <c r="BA69" s="33">
        <f>$AK$69*Cronogramas!AY68</f>
        <v>0</v>
      </c>
      <c r="BB69" s="33">
        <f>$AK$69*Cronogramas!AZ68</f>
        <v>0</v>
      </c>
      <c r="BC69" s="33">
        <f>$AK$69*Cronogramas!BA68</f>
        <v>0</v>
      </c>
      <c r="BD69" s="33">
        <f>$AK$69*Cronogramas!BB68</f>
        <v>0</v>
      </c>
      <c r="BE69" s="33">
        <f>$AK$69*Cronogramas!BC68</f>
        <v>0</v>
      </c>
      <c r="BF69" s="33">
        <f>$AK$69*Cronogramas!BD68</f>
        <v>0</v>
      </c>
      <c r="BG69" s="33">
        <f>$AK$69*Cronogramas!BE68</f>
        <v>0</v>
      </c>
      <c r="BH69" s="33">
        <f>$AK$69*Cronogramas!BF68</f>
        <v>0</v>
      </c>
      <c r="BI69" s="33">
        <f>$AK$69*Cronogramas!BG68</f>
        <v>0</v>
      </c>
      <c r="BJ69" s="33">
        <f>$AK$69*Cronogramas!BH68</f>
        <v>0</v>
      </c>
      <c r="BK69" s="33">
        <f>$AK$69*Cronogramas!BI68</f>
        <v>0</v>
      </c>
      <c r="BL69" s="33">
        <f>$AK$69*Cronogramas!BJ68</f>
        <v>0</v>
      </c>
      <c r="BM69" s="33">
        <f>$AK$69*Cronogramas!BK68</f>
        <v>0</v>
      </c>
      <c r="BN69" s="33">
        <f>$AK$69*Cronogramas!BL68</f>
        <v>0</v>
      </c>
      <c r="BO69" s="33">
        <f>$AK$69*Cronogramas!BM68</f>
        <v>0</v>
      </c>
      <c r="BP69" s="24"/>
      <c r="BQ69" s="48">
        <v>0.15</v>
      </c>
      <c r="BR69" s="47">
        <f>AK69*(1-BQ69)</f>
        <v>29646.18073883203</v>
      </c>
      <c r="BS69" s="33">
        <f ca="1">Cronogramas!BO68*$BR69</f>
        <v>0</v>
      </c>
      <c r="BT69" s="33">
        <f ca="1">Cronogramas!BP68*$BR69</f>
        <v>0</v>
      </c>
      <c r="BU69" s="33">
        <f ca="1">Cronogramas!BQ68*$BR69</f>
        <v>0</v>
      </c>
      <c r="BV69" s="33">
        <f ca="1">Cronogramas!BR68*$BR69</f>
        <v>0</v>
      </c>
      <c r="BW69" s="33">
        <f ca="1">Cronogramas!BS68*$BR69</f>
        <v>0</v>
      </c>
      <c r="BX69" s="33">
        <f ca="1">Cronogramas!BT68*$BR69</f>
        <v>0</v>
      </c>
      <c r="BY69" s="33">
        <f ca="1">Cronogramas!BU68*$BR69</f>
        <v>0</v>
      </c>
      <c r="BZ69" s="33">
        <f ca="1">Cronogramas!BV68*$BR69</f>
        <v>0</v>
      </c>
      <c r="CA69" s="33">
        <f ca="1">Cronogramas!BW68*$BR69</f>
        <v>0</v>
      </c>
      <c r="CB69" s="33">
        <f ca="1">Cronogramas!BX68*$BR69</f>
        <v>0</v>
      </c>
      <c r="CC69" s="33">
        <f ca="1">Cronogramas!BY68*$BR69</f>
        <v>0</v>
      </c>
      <c r="CD69" s="33">
        <f ca="1">Cronogramas!BZ68*$BR69</f>
        <v>0</v>
      </c>
      <c r="CE69" s="33">
        <f ca="1">Cronogramas!CA68*$BR69</f>
        <v>0</v>
      </c>
      <c r="CF69" s="33">
        <f ca="1">Cronogramas!CB68*$BR69</f>
        <v>0</v>
      </c>
      <c r="CG69" s="33">
        <f ca="1">Cronogramas!CC68*$BR69</f>
        <v>0</v>
      </c>
      <c r="CH69" s="33">
        <f ca="1">Cronogramas!CD68*$BR69</f>
        <v>385400.34960481641</v>
      </c>
      <c r="CI69" s="33">
        <f ca="1">Cronogramas!CE68*$BR69</f>
        <v>0</v>
      </c>
      <c r="CJ69" s="33">
        <f ca="1">Cronogramas!CF68*$BR69</f>
        <v>0</v>
      </c>
      <c r="CK69" s="33">
        <f ca="1">Cronogramas!CG68*$BR69</f>
        <v>0</v>
      </c>
      <c r="CL69" s="33">
        <f ca="1">Cronogramas!CH68*$BR69</f>
        <v>0</v>
      </c>
      <c r="CM69" s="33">
        <f ca="1">Cronogramas!CI68*$BR69</f>
        <v>0</v>
      </c>
      <c r="CN69" s="33">
        <f ca="1">Cronogramas!CJ68*$BR69</f>
        <v>0</v>
      </c>
      <c r="CO69" s="33">
        <f ca="1">Cronogramas!CK68*$BR69</f>
        <v>0</v>
      </c>
      <c r="CP69" s="33">
        <f ca="1">Cronogramas!CL68*$BR69</f>
        <v>0</v>
      </c>
      <c r="CQ69" s="33">
        <f ca="1">Cronogramas!CM68*$BR69</f>
        <v>0</v>
      </c>
      <c r="CR69" s="33">
        <f ca="1">Cronogramas!CN68*$BR69</f>
        <v>0</v>
      </c>
      <c r="CS69" s="33">
        <f ca="1">Cronogramas!CO68*$BR69</f>
        <v>0</v>
      </c>
      <c r="CT69" s="33">
        <f ca="1">Cronogramas!CP68*$BR69</f>
        <v>0</v>
      </c>
      <c r="CU69" s="33">
        <f ca="1">Cronogramas!CQ68*$BR69</f>
        <v>0</v>
      </c>
      <c r="CV69" s="33">
        <f ca="1">Cronogramas!CR68*$BR69</f>
        <v>0</v>
      </c>
      <c r="CW69" s="16"/>
      <c r="CX69" s="16"/>
      <c r="CY69" s="36">
        <v>2.5000000000000001E-2</v>
      </c>
      <c r="CZ69" s="33">
        <f t="shared" ref="CZ69:DI72" ca="1" si="51">IF((AL69+BS69)&gt;0,0,(D69*$AK69*$CY69))</f>
        <v>0</v>
      </c>
      <c r="DA69" s="33">
        <f t="shared" ca="1" si="51"/>
        <v>11335.304400141658</v>
      </c>
      <c r="DB69" s="33">
        <f t="shared" ca="1" si="51"/>
        <v>11335.304400141658</v>
      </c>
      <c r="DC69" s="33">
        <f t="shared" ca="1" si="51"/>
        <v>11335.304400141658</v>
      </c>
      <c r="DD69" s="33">
        <f t="shared" ca="1" si="51"/>
        <v>11335.304400141658</v>
      </c>
      <c r="DE69" s="33">
        <f t="shared" ca="1" si="51"/>
        <v>11335.304400141658</v>
      </c>
      <c r="DF69" s="33">
        <f t="shared" ca="1" si="51"/>
        <v>11335.304400141658</v>
      </c>
      <c r="DG69" s="33">
        <f t="shared" ca="1" si="51"/>
        <v>11335.304400141658</v>
      </c>
      <c r="DH69" s="33">
        <f t="shared" ca="1" si="51"/>
        <v>11335.304400141658</v>
      </c>
      <c r="DI69" s="33">
        <f t="shared" ca="1" si="51"/>
        <v>11335.304400141658</v>
      </c>
      <c r="DJ69" s="33">
        <f t="shared" ref="DJ69:DS72" ca="1" si="52">IF((AV69+CC69)&gt;0,0,(N69*$AK69*$CY69))</f>
        <v>11335.304400141658</v>
      </c>
      <c r="DK69" s="33">
        <f t="shared" ca="1" si="52"/>
        <v>11335.304400141658</v>
      </c>
      <c r="DL69" s="33">
        <f t="shared" ca="1" si="52"/>
        <v>11335.304400141658</v>
      </c>
      <c r="DM69" s="33">
        <f t="shared" ca="1" si="52"/>
        <v>11335.304400141658</v>
      </c>
      <c r="DN69" s="33">
        <f t="shared" ca="1" si="52"/>
        <v>11335.304400141658</v>
      </c>
      <c r="DO69" s="33">
        <f t="shared" ca="1" si="52"/>
        <v>0</v>
      </c>
      <c r="DP69" s="33">
        <f t="shared" ca="1" si="52"/>
        <v>11335.304400141658</v>
      </c>
      <c r="DQ69" s="33">
        <f t="shared" ca="1" si="52"/>
        <v>11335.304400141658</v>
      </c>
      <c r="DR69" s="33">
        <f t="shared" ca="1" si="52"/>
        <v>11335.304400141658</v>
      </c>
      <c r="DS69" s="33">
        <f t="shared" ca="1" si="52"/>
        <v>11335.304400141658</v>
      </c>
      <c r="DT69" s="33">
        <f t="shared" ref="DT69:EC72" ca="1" si="53">IF((BF69+CM69)&gt;0,0,(X69*$AK69*$CY69))</f>
        <v>11335.304400141658</v>
      </c>
      <c r="DU69" s="33">
        <f t="shared" ca="1" si="53"/>
        <v>11335.304400141658</v>
      </c>
      <c r="DV69" s="33">
        <f t="shared" ca="1" si="53"/>
        <v>11335.304400141658</v>
      </c>
      <c r="DW69" s="33">
        <f t="shared" ca="1" si="53"/>
        <v>11335.304400141658</v>
      </c>
      <c r="DX69" s="33">
        <f t="shared" ca="1" si="53"/>
        <v>11335.304400141658</v>
      </c>
      <c r="DY69" s="33">
        <f t="shared" ca="1" si="53"/>
        <v>11335.304400141658</v>
      </c>
      <c r="DZ69" s="33">
        <f t="shared" ca="1" si="53"/>
        <v>11335.304400141658</v>
      </c>
      <c r="EA69" s="33">
        <f t="shared" ca="1" si="53"/>
        <v>11335.304400141658</v>
      </c>
      <c r="EB69" s="33">
        <f t="shared" ca="1" si="53"/>
        <v>11335.304400141658</v>
      </c>
      <c r="EC69" s="33">
        <f t="shared" ca="1" si="53"/>
        <v>11335.304400141658</v>
      </c>
      <c r="EE69" s="17"/>
      <c r="EF69" s="17"/>
      <c r="EG69" s="17"/>
      <c r="EH69" s="17"/>
    </row>
    <row r="70" spans="1:138" ht="15" customHeight="1" x14ac:dyDescent="0.3">
      <c r="A70" s="57"/>
      <c r="B70" s="2" t="str">
        <f>Cronogramas!B69</f>
        <v>1.8.2</v>
      </c>
      <c r="C70" s="49" t="str">
        <f>Cronogramas!C69</f>
        <v>Computador e Periféricos</v>
      </c>
      <c r="D70" s="4">
        <f>Cronogramas!E69</f>
        <v>13</v>
      </c>
      <c r="E70" s="4">
        <f>Cronogramas!F69</f>
        <v>13</v>
      </c>
      <c r="F70" s="4">
        <f>Cronogramas!G69</f>
        <v>13</v>
      </c>
      <c r="G70" s="4">
        <f>Cronogramas!H69</f>
        <v>13</v>
      </c>
      <c r="H70" s="4">
        <f>Cronogramas!I69</f>
        <v>13</v>
      </c>
      <c r="I70" s="4">
        <f>Cronogramas!J69</f>
        <v>13</v>
      </c>
      <c r="J70" s="4">
        <f>Cronogramas!K69</f>
        <v>13</v>
      </c>
      <c r="K70" s="4">
        <f>Cronogramas!L69</f>
        <v>13</v>
      </c>
      <c r="L70" s="4">
        <f>Cronogramas!M69</f>
        <v>13</v>
      </c>
      <c r="M70" s="4">
        <f>Cronogramas!N69</f>
        <v>13</v>
      </c>
      <c r="N70" s="4">
        <f>Cronogramas!O69</f>
        <v>13</v>
      </c>
      <c r="O70" s="4">
        <f>Cronogramas!P69</f>
        <v>13</v>
      </c>
      <c r="P70" s="4">
        <f>Cronogramas!Q69</f>
        <v>13</v>
      </c>
      <c r="Q70" s="4">
        <f>Cronogramas!R69</f>
        <v>13</v>
      </c>
      <c r="R70" s="4">
        <f>Cronogramas!S69</f>
        <v>13</v>
      </c>
      <c r="S70" s="4">
        <f>Cronogramas!T69</f>
        <v>13</v>
      </c>
      <c r="T70" s="4">
        <f>Cronogramas!U69</f>
        <v>13</v>
      </c>
      <c r="U70" s="4">
        <f>Cronogramas!V69</f>
        <v>13</v>
      </c>
      <c r="V70" s="4">
        <f>Cronogramas!W69</f>
        <v>13</v>
      </c>
      <c r="W70" s="4">
        <f>Cronogramas!X69</f>
        <v>13</v>
      </c>
      <c r="X70" s="4">
        <f>Cronogramas!Y69</f>
        <v>13</v>
      </c>
      <c r="Y70" s="4">
        <f>Cronogramas!Z69</f>
        <v>13</v>
      </c>
      <c r="Z70" s="4">
        <f>Cronogramas!AA69</f>
        <v>13</v>
      </c>
      <c r="AA70" s="4">
        <f>Cronogramas!AB69</f>
        <v>13</v>
      </c>
      <c r="AB70" s="4">
        <f>Cronogramas!AC69</f>
        <v>13</v>
      </c>
      <c r="AC70" s="4">
        <f>Cronogramas!AD69</f>
        <v>13</v>
      </c>
      <c r="AD70" s="4">
        <f>Cronogramas!AE69</f>
        <v>13</v>
      </c>
      <c r="AE70" s="4">
        <f>Cronogramas!AF69</f>
        <v>13</v>
      </c>
      <c r="AF70" s="4">
        <f>Cronogramas!AG69</f>
        <v>13</v>
      </c>
      <c r="AG70" s="4">
        <f>Cronogramas!AH69</f>
        <v>13</v>
      </c>
      <c r="AH70" s="28"/>
      <c r="AI70" s="34" t="s">
        <v>71</v>
      </c>
      <c r="AJ70" s="6">
        <v>4</v>
      </c>
      <c r="AK70" s="35">
        <v>7137.9991496917874</v>
      </c>
      <c r="AL70" s="33">
        <f>$AK$70*Cronogramas!AJ69</f>
        <v>92793.988945993231</v>
      </c>
      <c r="AM70" s="33">
        <f>$AK$70*Cronogramas!AK69</f>
        <v>0</v>
      </c>
      <c r="AN70" s="33">
        <f>$AK$70*Cronogramas!AL69</f>
        <v>0</v>
      </c>
      <c r="AO70" s="33">
        <f>$AK$70*Cronogramas!AM69</f>
        <v>0</v>
      </c>
      <c r="AP70" s="33">
        <f>$AK$70*Cronogramas!AN69</f>
        <v>0</v>
      </c>
      <c r="AQ70" s="33">
        <f>$AK$70*Cronogramas!AO69</f>
        <v>0</v>
      </c>
      <c r="AR70" s="33">
        <f>$AK$70*Cronogramas!AP69</f>
        <v>0</v>
      </c>
      <c r="AS70" s="33">
        <f>$AK$70*Cronogramas!AQ69</f>
        <v>0</v>
      </c>
      <c r="AT70" s="33">
        <f>$AK$70*Cronogramas!AR69</f>
        <v>0</v>
      </c>
      <c r="AU70" s="33">
        <f>$AK$70*Cronogramas!AS69</f>
        <v>0</v>
      </c>
      <c r="AV70" s="33">
        <f>$AK$70*Cronogramas!AT69</f>
        <v>0</v>
      </c>
      <c r="AW70" s="33">
        <f>$AK$70*Cronogramas!AU69</f>
        <v>0</v>
      </c>
      <c r="AX70" s="33">
        <f>$AK$70*Cronogramas!AV69</f>
        <v>0</v>
      </c>
      <c r="AY70" s="33">
        <f>$AK$70*Cronogramas!AW69</f>
        <v>0</v>
      </c>
      <c r="AZ70" s="33">
        <f>$AK$70*Cronogramas!AX69</f>
        <v>0</v>
      </c>
      <c r="BA70" s="33">
        <f>$AK$70*Cronogramas!AY69</f>
        <v>0</v>
      </c>
      <c r="BB70" s="33">
        <f>$AK$70*Cronogramas!AZ69</f>
        <v>0</v>
      </c>
      <c r="BC70" s="33">
        <f>$AK$70*Cronogramas!BA69</f>
        <v>0</v>
      </c>
      <c r="BD70" s="33">
        <f>$AK$70*Cronogramas!BB69</f>
        <v>0</v>
      </c>
      <c r="BE70" s="33">
        <f>$AK$70*Cronogramas!BC69</f>
        <v>0</v>
      </c>
      <c r="BF70" s="33">
        <f>$AK$70*Cronogramas!BD69</f>
        <v>0</v>
      </c>
      <c r="BG70" s="33">
        <f>$AK$70*Cronogramas!BE69</f>
        <v>0</v>
      </c>
      <c r="BH70" s="33">
        <f>$AK$70*Cronogramas!BF69</f>
        <v>0</v>
      </c>
      <c r="BI70" s="33">
        <f>$AK$70*Cronogramas!BG69</f>
        <v>0</v>
      </c>
      <c r="BJ70" s="33">
        <f>$AK$70*Cronogramas!BH69</f>
        <v>0</v>
      </c>
      <c r="BK70" s="33">
        <f>$AK$70*Cronogramas!BI69</f>
        <v>0</v>
      </c>
      <c r="BL70" s="33">
        <f>$AK$70*Cronogramas!BJ69</f>
        <v>0</v>
      </c>
      <c r="BM70" s="33">
        <f>$AK$70*Cronogramas!BK69</f>
        <v>0</v>
      </c>
      <c r="BN70" s="33">
        <f>$AK$70*Cronogramas!BL69</f>
        <v>0</v>
      </c>
      <c r="BO70" s="33">
        <f>$AK$70*Cronogramas!BM69</f>
        <v>0</v>
      </c>
      <c r="BP70" s="24"/>
      <c r="BQ70" s="48">
        <v>0.1</v>
      </c>
      <c r="BR70" s="47">
        <f>AK70*(1-BQ70)</f>
        <v>6424.1992347226087</v>
      </c>
      <c r="BS70" s="33">
        <f ca="1">Cronogramas!BO69*$BR70</f>
        <v>0</v>
      </c>
      <c r="BT70" s="33">
        <f ca="1">Cronogramas!BP69*$BR70</f>
        <v>0</v>
      </c>
      <c r="BU70" s="33">
        <f ca="1">Cronogramas!BQ69*$BR70</f>
        <v>0</v>
      </c>
      <c r="BV70" s="33">
        <f ca="1">Cronogramas!BR69*$BR70</f>
        <v>0</v>
      </c>
      <c r="BW70" s="33">
        <f ca="1">Cronogramas!BS69*$BR70</f>
        <v>83514.590051393912</v>
      </c>
      <c r="BX70" s="33">
        <f ca="1">Cronogramas!BT69*$BR70</f>
        <v>0</v>
      </c>
      <c r="BY70" s="33">
        <f ca="1">Cronogramas!BU69*$BR70</f>
        <v>0</v>
      </c>
      <c r="BZ70" s="33">
        <f ca="1">Cronogramas!BV69*$BR70</f>
        <v>0</v>
      </c>
      <c r="CA70" s="33">
        <f ca="1">Cronogramas!BW69*$BR70</f>
        <v>83514.590051393912</v>
      </c>
      <c r="CB70" s="33">
        <f ca="1">Cronogramas!BX69*$BR70</f>
        <v>0</v>
      </c>
      <c r="CC70" s="33">
        <f ca="1">Cronogramas!BY69*$BR70</f>
        <v>0</v>
      </c>
      <c r="CD70" s="33">
        <f ca="1">Cronogramas!BZ69*$BR70</f>
        <v>0</v>
      </c>
      <c r="CE70" s="33">
        <f ca="1">Cronogramas!CA69*$BR70</f>
        <v>83514.590051393912</v>
      </c>
      <c r="CF70" s="33">
        <f ca="1">Cronogramas!CB69*$BR70</f>
        <v>0</v>
      </c>
      <c r="CG70" s="33">
        <f ca="1">Cronogramas!CC69*$BR70</f>
        <v>0</v>
      </c>
      <c r="CH70" s="33">
        <f ca="1">Cronogramas!CD69*$BR70</f>
        <v>0</v>
      </c>
      <c r="CI70" s="33">
        <f ca="1">Cronogramas!CE69*$BR70</f>
        <v>83514.590051393912</v>
      </c>
      <c r="CJ70" s="33">
        <f ca="1">Cronogramas!CF69*$BR70</f>
        <v>0</v>
      </c>
      <c r="CK70" s="33">
        <f ca="1">Cronogramas!CG69*$BR70</f>
        <v>0</v>
      </c>
      <c r="CL70" s="33">
        <f ca="1">Cronogramas!CH69*$BR70</f>
        <v>0</v>
      </c>
      <c r="CM70" s="33">
        <f ca="1">Cronogramas!CI69*$BR70</f>
        <v>83514.590051393912</v>
      </c>
      <c r="CN70" s="33">
        <f ca="1">Cronogramas!CJ69*$BR70</f>
        <v>0</v>
      </c>
      <c r="CO70" s="33">
        <f ca="1">Cronogramas!CK69*$BR70</f>
        <v>0</v>
      </c>
      <c r="CP70" s="33">
        <f ca="1">Cronogramas!CL69*$BR70</f>
        <v>0</v>
      </c>
      <c r="CQ70" s="33">
        <f ca="1">Cronogramas!CM69*$BR70</f>
        <v>83514.590051393912</v>
      </c>
      <c r="CR70" s="33">
        <f ca="1">Cronogramas!CN69*$BR70</f>
        <v>0</v>
      </c>
      <c r="CS70" s="33">
        <f ca="1">Cronogramas!CO69*$BR70</f>
        <v>0</v>
      </c>
      <c r="CT70" s="33">
        <f ca="1">Cronogramas!CP69*$BR70</f>
        <v>0</v>
      </c>
      <c r="CU70" s="33">
        <f ca="1">Cronogramas!CQ69*$BR70</f>
        <v>83514.590051393912</v>
      </c>
      <c r="CV70" s="33">
        <f ca="1">Cronogramas!CR69*$BR70</f>
        <v>0</v>
      </c>
      <c r="CW70" s="16"/>
      <c r="CX70" s="16"/>
      <c r="CY70" s="36">
        <v>2.5000000000000001E-2</v>
      </c>
      <c r="CZ70" s="33">
        <f t="shared" ca="1" si="51"/>
        <v>0</v>
      </c>
      <c r="DA70" s="33">
        <f t="shared" ca="1" si="51"/>
        <v>2319.849723649831</v>
      </c>
      <c r="DB70" s="33">
        <f t="shared" ca="1" si="51"/>
        <v>2319.849723649831</v>
      </c>
      <c r="DC70" s="33">
        <f t="shared" ca="1" si="51"/>
        <v>2319.849723649831</v>
      </c>
      <c r="DD70" s="33">
        <f t="shared" ca="1" si="51"/>
        <v>0</v>
      </c>
      <c r="DE70" s="33">
        <f t="shared" ca="1" si="51"/>
        <v>2319.849723649831</v>
      </c>
      <c r="DF70" s="33">
        <f t="shared" ca="1" si="51"/>
        <v>2319.849723649831</v>
      </c>
      <c r="DG70" s="33">
        <f t="shared" ca="1" si="51"/>
        <v>2319.849723649831</v>
      </c>
      <c r="DH70" s="33">
        <f t="shared" ca="1" si="51"/>
        <v>0</v>
      </c>
      <c r="DI70" s="33">
        <f t="shared" ca="1" si="51"/>
        <v>2319.849723649831</v>
      </c>
      <c r="DJ70" s="33">
        <f t="shared" ca="1" si="52"/>
        <v>2319.849723649831</v>
      </c>
      <c r="DK70" s="33">
        <f t="shared" ca="1" si="52"/>
        <v>2319.849723649831</v>
      </c>
      <c r="DL70" s="33">
        <f t="shared" ca="1" si="52"/>
        <v>0</v>
      </c>
      <c r="DM70" s="33">
        <f t="shared" ca="1" si="52"/>
        <v>2319.849723649831</v>
      </c>
      <c r="DN70" s="33">
        <f t="shared" ca="1" si="52"/>
        <v>2319.849723649831</v>
      </c>
      <c r="DO70" s="33">
        <f t="shared" ca="1" si="52"/>
        <v>2319.849723649831</v>
      </c>
      <c r="DP70" s="33">
        <f t="shared" ca="1" si="52"/>
        <v>0</v>
      </c>
      <c r="DQ70" s="33">
        <f t="shared" ca="1" si="52"/>
        <v>2319.849723649831</v>
      </c>
      <c r="DR70" s="33">
        <f t="shared" ca="1" si="52"/>
        <v>2319.849723649831</v>
      </c>
      <c r="DS70" s="33">
        <f t="shared" ca="1" si="52"/>
        <v>2319.849723649831</v>
      </c>
      <c r="DT70" s="33">
        <f t="shared" ca="1" si="53"/>
        <v>0</v>
      </c>
      <c r="DU70" s="33">
        <f t="shared" ca="1" si="53"/>
        <v>2319.849723649831</v>
      </c>
      <c r="DV70" s="33">
        <f t="shared" ca="1" si="53"/>
        <v>2319.849723649831</v>
      </c>
      <c r="DW70" s="33">
        <f t="shared" ca="1" si="53"/>
        <v>2319.849723649831</v>
      </c>
      <c r="DX70" s="33">
        <f t="shared" ca="1" si="53"/>
        <v>0</v>
      </c>
      <c r="DY70" s="33">
        <f t="shared" ca="1" si="53"/>
        <v>2319.849723649831</v>
      </c>
      <c r="DZ70" s="33">
        <f t="shared" ca="1" si="53"/>
        <v>2319.849723649831</v>
      </c>
      <c r="EA70" s="33">
        <f t="shared" ca="1" si="53"/>
        <v>2319.849723649831</v>
      </c>
      <c r="EB70" s="33">
        <f t="shared" ca="1" si="53"/>
        <v>0</v>
      </c>
      <c r="EC70" s="33">
        <f t="shared" ca="1" si="53"/>
        <v>2319.849723649831</v>
      </c>
      <c r="EE70" s="17"/>
      <c r="EF70" s="17"/>
      <c r="EG70" s="17"/>
      <c r="EH70" s="17"/>
    </row>
    <row r="71" spans="1:138" ht="15" customHeight="1" x14ac:dyDescent="0.3">
      <c r="A71" s="57"/>
      <c r="B71" s="2" t="str">
        <f>Cronogramas!B70</f>
        <v>1.8.3</v>
      </c>
      <c r="C71" s="49" t="str">
        <f>Cronogramas!C70</f>
        <v>Impressora Multifuncional - A4</v>
      </c>
      <c r="D71" s="4">
        <f>Cronogramas!E70</f>
        <v>13</v>
      </c>
      <c r="E71" s="4">
        <f>Cronogramas!F70</f>
        <v>13</v>
      </c>
      <c r="F71" s="4">
        <f>Cronogramas!G70</f>
        <v>13</v>
      </c>
      <c r="G71" s="4">
        <f>Cronogramas!H70</f>
        <v>13</v>
      </c>
      <c r="H71" s="4">
        <f>Cronogramas!I70</f>
        <v>13</v>
      </c>
      <c r="I71" s="4">
        <f>Cronogramas!J70</f>
        <v>13</v>
      </c>
      <c r="J71" s="4">
        <f>Cronogramas!K70</f>
        <v>13</v>
      </c>
      <c r="K71" s="4">
        <f>Cronogramas!L70</f>
        <v>13</v>
      </c>
      <c r="L71" s="4">
        <f>Cronogramas!M70</f>
        <v>13</v>
      </c>
      <c r="M71" s="4">
        <f>Cronogramas!N70</f>
        <v>13</v>
      </c>
      <c r="N71" s="4">
        <f>Cronogramas!O70</f>
        <v>13</v>
      </c>
      <c r="O71" s="4">
        <f>Cronogramas!P70</f>
        <v>13</v>
      </c>
      <c r="P71" s="4">
        <f>Cronogramas!Q70</f>
        <v>13</v>
      </c>
      <c r="Q71" s="4">
        <f>Cronogramas!R70</f>
        <v>13</v>
      </c>
      <c r="R71" s="4">
        <f>Cronogramas!S70</f>
        <v>13</v>
      </c>
      <c r="S71" s="4">
        <f>Cronogramas!T70</f>
        <v>13</v>
      </c>
      <c r="T71" s="4">
        <f>Cronogramas!U70</f>
        <v>13</v>
      </c>
      <c r="U71" s="4">
        <f>Cronogramas!V70</f>
        <v>13</v>
      </c>
      <c r="V71" s="4">
        <f>Cronogramas!W70</f>
        <v>13</v>
      </c>
      <c r="W71" s="4">
        <f>Cronogramas!X70</f>
        <v>13</v>
      </c>
      <c r="X71" s="4">
        <f>Cronogramas!Y70</f>
        <v>13</v>
      </c>
      <c r="Y71" s="4">
        <f>Cronogramas!Z70</f>
        <v>13</v>
      </c>
      <c r="Z71" s="4">
        <f>Cronogramas!AA70</f>
        <v>13</v>
      </c>
      <c r="AA71" s="4">
        <f>Cronogramas!AB70</f>
        <v>13</v>
      </c>
      <c r="AB71" s="4">
        <f>Cronogramas!AC70</f>
        <v>13</v>
      </c>
      <c r="AC71" s="4">
        <f>Cronogramas!AD70</f>
        <v>13</v>
      </c>
      <c r="AD71" s="4">
        <f>Cronogramas!AE70</f>
        <v>13</v>
      </c>
      <c r="AE71" s="4">
        <f>Cronogramas!AF70</f>
        <v>13</v>
      </c>
      <c r="AF71" s="4">
        <f>Cronogramas!AG70</f>
        <v>13</v>
      </c>
      <c r="AG71" s="4">
        <f>Cronogramas!AH70</f>
        <v>13</v>
      </c>
      <c r="AH71" s="28"/>
      <c r="AI71" s="34" t="s">
        <v>71</v>
      </c>
      <c r="AJ71" s="6">
        <v>4</v>
      </c>
      <c r="AK71" s="148">
        <v>2659.5</v>
      </c>
      <c r="AL71" s="33">
        <f>$AK$71*Cronogramas!AJ70</f>
        <v>34573.5</v>
      </c>
      <c r="AM71" s="33">
        <f>$AK$71*Cronogramas!AK70</f>
        <v>0</v>
      </c>
      <c r="AN71" s="33">
        <f>$AK$71*Cronogramas!AL70</f>
        <v>0</v>
      </c>
      <c r="AO71" s="33">
        <f>$AK$71*Cronogramas!AM70</f>
        <v>0</v>
      </c>
      <c r="AP71" s="33">
        <f>$AK$71*Cronogramas!AN70</f>
        <v>0</v>
      </c>
      <c r="AQ71" s="33">
        <f>$AK$71*Cronogramas!AO70</f>
        <v>0</v>
      </c>
      <c r="AR71" s="33">
        <f>$AK$71*Cronogramas!AP70</f>
        <v>0</v>
      </c>
      <c r="AS71" s="33">
        <f>$AK$71*Cronogramas!AQ70</f>
        <v>0</v>
      </c>
      <c r="AT71" s="33">
        <f>$AK$71*Cronogramas!AR70</f>
        <v>0</v>
      </c>
      <c r="AU71" s="33">
        <f>$AK$71*Cronogramas!AS70</f>
        <v>0</v>
      </c>
      <c r="AV71" s="33">
        <f>$AK$71*Cronogramas!AT70</f>
        <v>0</v>
      </c>
      <c r="AW71" s="33">
        <f>$AK$71*Cronogramas!AU70</f>
        <v>0</v>
      </c>
      <c r="AX71" s="33">
        <f>$AK$71*Cronogramas!AV70</f>
        <v>0</v>
      </c>
      <c r="AY71" s="33">
        <f>$AK$71*Cronogramas!AW70</f>
        <v>0</v>
      </c>
      <c r="AZ71" s="33">
        <f>$AK$71*Cronogramas!AX70</f>
        <v>0</v>
      </c>
      <c r="BA71" s="33">
        <f>$AK$71*Cronogramas!AY70</f>
        <v>0</v>
      </c>
      <c r="BB71" s="33">
        <f>$AK$71*Cronogramas!AZ70</f>
        <v>0</v>
      </c>
      <c r="BC71" s="33">
        <f>$AK$71*Cronogramas!BA70</f>
        <v>0</v>
      </c>
      <c r="BD71" s="33">
        <f>$AK$71*Cronogramas!BB70</f>
        <v>0</v>
      </c>
      <c r="BE71" s="33">
        <f>$AK$71*Cronogramas!BC70</f>
        <v>0</v>
      </c>
      <c r="BF71" s="33">
        <f>$AK$71*Cronogramas!BD70</f>
        <v>0</v>
      </c>
      <c r="BG71" s="33">
        <f>$AK$71*Cronogramas!BE70</f>
        <v>0</v>
      </c>
      <c r="BH71" s="33">
        <f>$AK$71*Cronogramas!BF70</f>
        <v>0</v>
      </c>
      <c r="BI71" s="33">
        <f>$AK$71*Cronogramas!BG70</f>
        <v>0</v>
      </c>
      <c r="BJ71" s="33">
        <f>$AK$71*Cronogramas!BH70</f>
        <v>0</v>
      </c>
      <c r="BK71" s="33">
        <f>$AK$71*Cronogramas!BI70</f>
        <v>0</v>
      </c>
      <c r="BL71" s="33">
        <f>$AK$71*Cronogramas!BJ70</f>
        <v>0</v>
      </c>
      <c r="BM71" s="33">
        <f>$AK$71*Cronogramas!BK70</f>
        <v>0</v>
      </c>
      <c r="BN71" s="33">
        <f>$AK$71*Cronogramas!BL70</f>
        <v>0</v>
      </c>
      <c r="BO71" s="33">
        <f>$AK$71*Cronogramas!BM70</f>
        <v>0</v>
      </c>
      <c r="BP71" s="24"/>
      <c r="BQ71" s="48">
        <v>0.1</v>
      </c>
      <c r="BR71" s="47">
        <f>AK71*(1-BQ71)</f>
        <v>2393.5500000000002</v>
      </c>
      <c r="BS71" s="33">
        <f ca="1">Cronogramas!BO70*$BR71</f>
        <v>0</v>
      </c>
      <c r="BT71" s="33">
        <f ca="1">Cronogramas!BP70*$BR71</f>
        <v>0</v>
      </c>
      <c r="BU71" s="33">
        <f ca="1">Cronogramas!BQ70*$BR71</f>
        <v>0</v>
      </c>
      <c r="BV71" s="33">
        <f ca="1">Cronogramas!BR70*$BR71</f>
        <v>0</v>
      </c>
      <c r="BW71" s="33">
        <f ca="1">Cronogramas!BS70*$BR71</f>
        <v>31116.15</v>
      </c>
      <c r="BX71" s="33">
        <f ca="1">Cronogramas!BT70*$BR71</f>
        <v>0</v>
      </c>
      <c r="BY71" s="33">
        <f ca="1">Cronogramas!BU70*$BR71</f>
        <v>0</v>
      </c>
      <c r="BZ71" s="33">
        <f ca="1">Cronogramas!BV70*$BR71</f>
        <v>0</v>
      </c>
      <c r="CA71" s="33">
        <f ca="1">Cronogramas!BW70*$BR71</f>
        <v>31116.15</v>
      </c>
      <c r="CB71" s="33">
        <f ca="1">Cronogramas!BX70*$BR71</f>
        <v>0</v>
      </c>
      <c r="CC71" s="33">
        <f ca="1">Cronogramas!BY70*$BR71</f>
        <v>0</v>
      </c>
      <c r="CD71" s="33">
        <f ca="1">Cronogramas!BZ70*$BR71</f>
        <v>0</v>
      </c>
      <c r="CE71" s="33">
        <f ca="1">Cronogramas!CA70*$BR71</f>
        <v>31116.15</v>
      </c>
      <c r="CF71" s="33">
        <f ca="1">Cronogramas!CB70*$BR71</f>
        <v>0</v>
      </c>
      <c r="CG71" s="33">
        <f ca="1">Cronogramas!CC70*$BR71</f>
        <v>0</v>
      </c>
      <c r="CH71" s="33">
        <f ca="1">Cronogramas!CD70*$BR71</f>
        <v>0</v>
      </c>
      <c r="CI71" s="33">
        <f ca="1">Cronogramas!CE70*$BR71</f>
        <v>31116.15</v>
      </c>
      <c r="CJ71" s="33">
        <f ca="1">Cronogramas!CF70*$BR71</f>
        <v>0</v>
      </c>
      <c r="CK71" s="33">
        <f ca="1">Cronogramas!CG70*$BR71</f>
        <v>0</v>
      </c>
      <c r="CL71" s="33">
        <f ca="1">Cronogramas!CH70*$BR71</f>
        <v>0</v>
      </c>
      <c r="CM71" s="33">
        <f ca="1">Cronogramas!CI70*$BR71</f>
        <v>31116.15</v>
      </c>
      <c r="CN71" s="33">
        <f ca="1">Cronogramas!CJ70*$BR71</f>
        <v>0</v>
      </c>
      <c r="CO71" s="33">
        <f ca="1">Cronogramas!CK70*$BR71</f>
        <v>0</v>
      </c>
      <c r="CP71" s="33">
        <f ca="1">Cronogramas!CL70*$BR71</f>
        <v>0</v>
      </c>
      <c r="CQ71" s="33">
        <f ca="1">Cronogramas!CM70*$BR71</f>
        <v>31116.15</v>
      </c>
      <c r="CR71" s="33">
        <f ca="1">Cronogramas!CN70*$BR71</f>
        <v>0</v>
      </c>
      <c r="CS71" s="33">
        <f ca="1">Cronogramas!CO70*$BR71</f>
        <v>0</v>
      </c>
      <c r="CT71" s="33">
        <f ca="1">Cronogramas!CP70*$BR71</f>
        <v>0</v>
      </c>
      <c r="CU71" s="33">
        <f ca="1">Cronogramas!CQ70*$BR71</f>
        <v>31116.15</v>
      </c>
      <c r="CV71" s="33">
        <f ca="1">Cronogramas!CR70*$BR71</f>
        <v>0</v>
      </c>
      <c r="CW71" s="16"/>
      <c r="CX71" s="16"/>
      <c r="CY71" s="36">
        <v>2.5000000000000001E-2</v>
      </c>
      <c r="CZ71" s="33">
        <f t="shared" ca="1" si="51"/>
        <v>0</v>
      </c>
      <c r="DA71" s="33">
        <f t="shared" ca="1" si="51"/>
        <v>864.33750000000009</v>
      </c>
      <c r="DB71" s="33">
        <f t="shared" ca="1" si="51"/>
        <v>864.33750000000009</v>
      </c>
      <c r="DC71" s="33">
        <f t="shared" ca="1" si="51"/>
        <v>864.33750000000009</v>
      </c>
      <c r="DD71" s="33">
        <f t="shared" ca="1" si="51"/>
        <v>0</v>
      </c>
      <c r="DE71" s="33">
        <f t="shared" ca="1" si="51"/>
        <v>864.33750000000009</v>
      </c>
      <c r="DF71" s="33">
        <f t="shared" ca="1" si="51"/>
        <v>864.33750000000009</v>
      </c>
      <c r="DG71" s="33">
        <f t="shared" ca="1" si="51"/>
        <v>864.33750000000009</v>
      </c>
      <c r="DH71" s="33">
        <f t="shared" ca="1" si="51"/>
        <v>0</v>
      </c>
      <c r="DI71" s="33">
        <f t="shared" ca="1" si="51"/>
        <v>864.33750000000009</v>
      </c>
      <c r="DJ71" s="33">
        <f t="shared" ca="1" si="52"/>
        <v>864.33750000000009</v>
      </c>
      <c r="DK71" s="33">
        <f t="shared" ca="1" si="52"/>
        <v>864.33750000000009</v>
      </c>
      <c r="DL71" s="33">
        <f t="shared" ca="1" si="52"/>
        <v>0</v>
      </c>
      <c r="DM71" s="33">
        <f t="shared" ca="1" si="52"/>
        <v>864.33750000000009</v>
      </c>
      <c r="DN71" s="33">
        <f t="shared" ca="1" si="52"/>
        <v>864.33750000000009</v>
      </c>
      <c r="DO71" s="33">
        <f t="shared" ca="1" si="52"/>
        <v>864.33750000000009</v>
      </c>
      <c r="DP71" s="33">
        <f t="shared" ca="1" si="52"/>
        <v>0</v>
      </c>
      <c r="DQ71" s="33">
        <f t="shared" ca="1" si="52"/>
        <v>864.33750000000009</v>
      </c>
      <c r="DR71" s="33">
        <f t="shared" ca="1" si="52"/>
        <v>864.33750000000009</v>
      </c>
      <c r="DS71" s="33">
        <f t="shared" ca="1" si="52"/>
        <v>864.33750000000009</v>
      </c>
      <c r="DT71" s="33">
        <f t="shared" ca="1" si="53"/>
        <v>0</v>
      </c>
      <c r="DU71" s="33">
        <f t="shared" ca="1" si="53"/>
        <v>864.33750000000009</v>
      </c>
      <c r="DV71" s="33">
        <f t="shared" ca="1" si="53"/>
        <v>864.33750000000009</v>
      </c>
      <c r="DW71" s="33">
        <f t="shared" ca="1" si="53"/>
        <v>864.33750000000009</v>
      </c>
      <c r="DX71" s="33">
        <f t="shared" ca="1" si="53"/>
        <v>0</v>
      </c>
      <c r="DY71" s="33">
        <f t="shared" ca="1" si="53"/>
        <v>864.33750000000009</v>
      </c>
      <c r="DZ71" s="33">
        <f t="shared" ca="1" si="53"/>
        <v>864.33750000000009</v>
      </c>
      <c r="EA71" s="33">
        <f t="shared" ca="1" si="53"/>
        <v>864.33750000000009</v>
      </c>
      <c r="EB71" s="33">
        <f t="shared" ca="1" si="53"/>
        <v>0</v>
      </c>
      <c r="EC71" s="33">
        <f t="shared" ca="1" si="53"/>
        <v>864.33750000000009</v>
      </c>
      <c r="EE71" s="17"/>
      <c r="EF71" s="17"/>
      <c r="EG71" s="17"/>
      <c r="EH71" s="17"/>
    </row>
    <row r="72" spans="1:138" ht="15" customHeight="1" x14ac:dyDescent="0.3">
      <c r="A72" s="57"/>
      <c r="B72" s="2" t="str">
        <f>Cronogramas!B71</f>
        <v>1.8.4</v>
      </c>
      <c r="C72" s="49" t="str">
        <f>Cronogramas!C71</f>
        <v>Totem e sistema para BSO</v>
      </c>
      <c r="D72" s="4">
        <f>Cronogramas!E71</f>
        <v>13</v>
      </c>
      <c r="E72" s="4">
        <f>Cronogramas!F71</f>
        <v>13</v>
      </c>
      <c r="F72" s="4">
        <f>Cronogramas!G71</f>
        <v>13</v>
      </c>
      <c r="G72" s="4">
        <f>Cronogramas!H71</f>
        <v>13</v>
      </c>
      <c r="H72" s="4">
        <f>Cronogramas!I71</f>
        <v>13</v>
      </c>
      <c r="I72" s="4">
        <f>Cronogramas!J71</f>
        <v>13</v>
      </c>
      <c r="J72" s="4">
        <f>Cronogramas!K71</f>
        <v>13</v>
      </c>
      <c r="K72" s="4">
        <f>Cronogramas!L71</f>
        <v>13</v>
      </c>
      <c r="L72" s="4">
        <f>Cronogramas!M71</f>
        <v>13</v>
      </c>
      <c r="M72" s="4">
        <f>Cronogramas!N71</f>
        <v>13</v>
      </c>
      <c r="N72" s="4">
        <f>Cronogramas!O71</f>
        <v>13</v>
      </c>
      <c r="O72" s="4">
        <f>Cronogramas!P71</f>
        <v>13</v>
      </c>
      <c r="P72" s="4">
        <f>Cronogramas!Q71</f>
        <v>13</v>
      </c>
      <c r="Q72" s="4">
        <f>Cronogramas!R71</f>
        <v>13</v>
      </c>
      <c r="R72" s="4">
        <f>Cronogramas!S71</f>
        <v>13</v>
      </c>
      <c r="S72" s="4">
        <f>Cronogramas!T71</f>
        <v>13</v>
      </c>
      <c r="T72" s="4">
        <f>Cronogramas!U71</f>
        <v>13</v>
      </c>
      <c r="U72" s="4">
        <f>Cronogramas!V71</f>
        <v>13</v>
      </c>
      <c r="V72" s="4">
        <f>Cronogramas!W71</f>
        <v>13</v>
      </c>
      <c r="W72" s="4">
        <f>Cronogramas!X71</f>
        <v>13</v>
      </c>
      <c r="X72" s="4">
        <f>Cronogramas!Y71</f>
        <v>13</v>
      </c>
      <c r="Y72" s="4">
        <f>Cronogramas!Z71</f>
        <v>13</v>
      </c>
      <c r="Z72" s="4">
        <f>Cronogramas!AA71</f>
        <v>13</v>
      </c>
      <c r="AA72" s="4">
        <f>Cronogramas!AB71</f>
        <v>13</v>
      </c>
      <c r="AB72" s="4">
        <f>Cronogramas!AC71</f>
        <v>13</v>
      </c>
      <c r="AC72" s="4">
        <f>Cronogramas!AD71</f>
        <v>13</v>
      </c>
      <c r="AD72" s="4">
        <f>Cronogramas!AE71</f>
        <v>13</v>
      </c>
      <c r="AE72" s="4">
        <f>Cronogramas!AF71</f>
        <v>13</v>
      </c>
      <c r="AF72" s="4">
        <f>Cronogramas!AG71</f>
        <v>13</v>
      </c>
      <c r="AG72" s="4">
        <f>Cronogramas!AH71</f>
        <v>13</v>
      </c>
      <c r="AH72" s="28"/>
      <c r="AI72" s="34" t="s">
        <v>71</v>
      </c>
      <c r="AJ72" s="6">
        <v>5</v>
      </c>
      <c r="AK72" s="35">
        <v>238711.90478783764</v>
      </c>
      <c r="AL72" s="33">
        <f>$AK$72*Cronogramas!AJ71</f>
        <v>3103254.7622418893</v>
      </c>
      <c r="AM72" s="33">
        <f>$AK$72*Cronogramas!AK71</f>
        <v>0</v>
      </c>
      <c r="AN72" s="33">
        <f>$AK$72*Cronogramas!AL71</f>
        <v>0</v>
      </c>
      <c r="AO72" s="33">
        <f>$AK$72*Cronogramas!AM71</f>
        <v>0</v>
      </c>
      <c r="AP72" s="33">
        <f>$AK$72*Cronogramas!AN71</f>
        <v>0</v>
      </c>
      <c r="AQ72" s="33">
        <f>$AK$72*Cronogramas!AO71</f>
        <v>0</v>
      </c>
      <c r="AR72" s="33">
        <f>$AK$72*Cronogramas!AP71</f>
        <v>0</v>
      </c>
      <c r="AS72" s="33">
        <f>$AK$72*Cronogramas!AQ71</f>
        <v>0</v>
      </c>
      <c r="AT72" s="33">
        <f>$AK$72*Cronogramas!AR71</f>
        <v>0</v>
      </c>
      <c r="AU72" s="33">
        <f>$AK$72*Cronogramas!AS71</f>
        <v>0</v>
      </c>
      <c r="AV72" s="33">
        <f>$AK$72*Cronogramas!AT71</f>
        <v>0</v>
      </c>
      <c r="AW72" s="33">
        <f>$AK$72*Cronogramas!AU71</f>
        <v>0</v>
      </c>
      <c r="AX72" s="33">
        <f>$AK$72*Cronogramas!AV71</f>
        <v>0</v>
      </c>
      <c r="AY72" s="33">
        <f>$AK$72*Cronogramas!AW71</f>
        <v>0</v>
      </c>
      <c r="AZ72" s="33">
        <f>$AK$72*Cronogramas!AX71</f>
        <v>0</v>
      </c>
      <c r="BA72" s="33">
        <f>$AK$72*Cronogramas!AY71</f>
        <v>0</v>
      </c>
      <c r="BB72" s="33">
        <f>$AK$72*Cronogramas!AZ71</f>
        <v>0</v>
      </c>
      <c r="BC72" s="33">
        <f>$AK$72*Cronogramas!BA71</f>
        <v>0</v>
      </c>
      <c r="BD72" s="33">
        <f>$AK$72*Cronogramas!BB71</f>
        <v>0</v>
      </c>
      <c r="BE72" s="33">
        <f>$AK$72*Cronogramas!BC71</f>
        <v>0</v>
      </c>
      <c r="BF72" s="33">
        <f>$AK$72*Cronogramas!BD71</f>
        <v>0</v>
      </c>
      <c r="BG72" s="33">
        <f>$AK$72*Cronogramas!BE71</f>
        <v>0</v>
      </c>
      <c r="BH72" s="33">
        <f>$AK$72*Cronogramas!BF71</f>
        <v>0</v>
      </c>
      <c r="BI72" s="33">
        <f>$AK$72*Cronogramas!BG71</f>
        <v>0</v>
      </c>
      <c r="BJ72" s="33">
        <f>$AK$72*Cronogramas!BH71</f>
        <v>0</v>
      </c>
      <c r="BK72" s="33">
        <f>$AK$72*Cronogramas!BI71</f>
        <v>0</v>
      </c>
      <c r="BL72" s="33">
        <f>$AK$72*Cronogramas!BJ71</f>
        <v>0</v>
      </c>
      <c r="BM72" s="33">
        <f>$AK$72*Cronogramas!BK71</f>
        <v>0</v>
      </c>
      <c r="BN72" s="33">
        <f>$AK$72*Cronogramas!BL71</f>
        <v>0</v>
      </c>
      <c r="BO72" s="33">
        <f>$AK$72*Cronogramas!BM71</f>
        <v>0</v>
      </c>
      <c r="BP72" s="24"/>
      <c r="BQ72" s="48">
        <v>0.1</v>
      </c>
      <c r="BR72" s="47">
        <f>AK72*(1-BQ72)</f>
        <v>214840.71430905387</v>
      </c>
      <c r="BS72" s="33">
        <f ca="1">Cronogramas!BO71*$BR72</f>
        <v>0</v>
      </c>
      <c r="BT72" s="33">
        <f ca="1">Cronogramas!BP71*$BR72</f>
        <v>0</v>
      </c>
      <c r="BU72" s="33">
        <f ca="1">Cronogramas!BQ71*$BR72</f>
        <v>0</v>
      </c>
      <c r="BV72" s="33">
        <f ca="1">Cronogramas!BR71*$BR72</f>
        <v>0</v>
      </c>
      <c r="BW72" s="33">
        <f ca="1">Cronogramas!BS71*$BR72</f>
        <v>0</v>
      </c>
      <c r="BX72" s="33">
        <f ca="1">Cronogramas!BT71*$BR72</f>
        <v>2792929.2860177006</v>
      </c>
      <c r="BY72" s="33">
        <f ca="1">Cronogramas!BU71*$BR72</f>
        <v>0</v>
      </c>
      <c r="BZ72" s="33">
        <f ca="1">Cronogramas!BV71*$BR72</f>
        <v>0</v>
      </c>
      <c r="CA72" s="33">
        <f ca="1">Cronogramas!BW71*$BR72</f>
        <v>0</v>
      </c>
      <c r="CB72" s="33">
        <f ca="1">Cronogramas!BX71*$BR72</f>
        <v>0</v>
      </c>
      <c r="CC72" s="33">
        <f ca="1">Cronogramas!BY71*$BR72</f>
        <v>2792929.2860177006</v>
      </c>
      <c r="CD72" s="33">
        <f ca="1">Cronogramas!BZ71*$BR72</f>
        <v>0</v>
      </c>
      <c r="CE72" s="33">
        <f ca="1">Cronogramas!CA71*$BR72</f>
        <v>0</v>
      </c>
      <c r="CF72" s="33">
        <f ca="1">Cronogramas!CB71*$BR72</f>
        <v>0</v>
      </c>
      <c r="CG72" s="33">
        <f ca="1">Cronogramas!CC71*$BR72</f>
        <v>0</v>
      </c>
      <c r="CH72" s="33">
        <f ca="1">Cronogramas!CD71*$BR72</f>
        <v>2792929.2860177006</v>
      </c>
      <c r="CI72" s="33">
        <f ca="1">Cronogramas!CE71*$BR72</f>
        <v>0</v>
      </c>
      <c r="CJ72" s="33">
        <f ca="1">Cronogramas!CF71*$BR72</f>
        <v>0</v>
      </c>
      <c r="CK72" s="33">
        <f ca="1">Cronogramas!CG71*$BR72</f>
        <v>0</v>
      </c>
      <c r="CL72" s="33">
        <f ca="1">Cronogramas!CH71*$BR72</f>
        <v>0</v>
      </c>
      <c r="CM72" s="33">
        <f ca="1">Cronogramas!CI71*$BR72</f>
        <v>2792929.2860177006</v>
      </c>
      <c r="CN72" s="33">
        <f ca="1">Cronogramas!CJ71*$BR72</f>
        <v>0</v>
      </c>
      <c r="CO72" s="33">
        <f ca="1">Cronogramas!CK71*$BR72</f>
        <v>0</v>
      </c>
      <c r="CP72" s="33">
        <f ca="1">Cronogramas!CL71*$BR72</f>
        <v>0</v>
      </c>
      <c r="CQ72" s="33">
        <f ca="1">Cronogramas!CM71*$BR72</f>
        <v>0</v>
      </c>
      <c r="CR72" s="33">
        <f ca="1">Cronogramas!CN71*$BR72</f>
        <v>2792929.2860177006</v>
      </c>
      <c r="CS72" s="33">
        <f ca="1">Cronogramas!CO71*$BR72</f>
        <v>0</v>
      </c>
      <c r="CT72" s="33">
        <f ca="1">Cronogramas!CP71*$BR72</f>
        <v>0</v>
      </c>
      <c r="CU72" s="33">
        <f ca="1">Cronogramas!CQ71*$BR72</f>
        <v>0</v>
      </c>
      <c r="CV72" s="33">
        <f ca="1">Cronogramas!CR71*$BR72</f>
        <v>0</v>
      </c>
      <c r="CW72" s="16"/>
      <c r="CX72" s="16"/>
      <c r="CY72" s="36">
        <v>0.05</v>
      </c>
      <c r="CZ72" s="33">
        <f t="shared" ca="1" si="51"/>
        <v>0</v>
      </c>
      <c r="DA72" s="33">
        <f t="shared" ca="1" si="51"/>
        <v>155162.73811209446</v>
      </c>
      <c r="DB72" s="33">
        <f t="shared" ca="1" si="51"/>
        <v>155162.73811209446</v>
      </c>
      <c r="DC72" s="33">
        <f t="shared" ca="1" si="51"/>
        <v>155162.73811209446</v>
      </c>
      <c r="DD72" s="33">
        <f t="shared" ca="1" si="51"/>
        <v>155162.73811209446</v>
      </c>
      <c r="DE72" s="33">
        <f t="shared" ca="1" si="51"/>
        <v>0</v>
      </c>
      <c r="DF72" s="33">
        <f t="shared" ca="1" si="51"/>
        <v>155162.73811209446</v>
      </c>
      <c r="DG72" s="33">
        <f t="shared" ca="1" si="51"/>
        <v>155162.73811209446</v>
      </c>
      <c r="DH72" s="33">
        <f t="shared" ca="1" si="51"/>
        <v>155162.73811209446</v>
      </c>
      <c r="DI72" s="33">
        <f t="shared" ca="1" si="51"/>
        <v>155162.73811209446</v>
      </c>
      <c r="DJ72" s="33">
        <f t="shared" ca="1" si="52"/>
        <v>0</v>
      </c>
      <c r="DK72" s="33">
        <f t="shared" ca="1" si="52"/>
        <v>155162.73811209446</v>
      </c>
      <c r="DL72" s="33">
        <f t="shared" ca="1" si="52"/>
        <v>155162.73811209446</v>
      </c>
      <c r="DM72" s="33">
        <f t="shared" ca="1" si="52"/>
        <v>155162.73811209446</v>
      </c>
      <c r="DN72" s="33">
        <f t="shared" ca="1" si="52"/>
        <v>155162.73811209446</v>
      </c>
      <c r="DO72" s="33">
        <f t="shared" ca="1" si="52"/>
        <v>0</v>
      </c>
      <c r="DP72" s="33">
        <f t="shared" ca="1" si="52"/>
        <v>155162.73811209446</v>
      </c>
      <c r="DQ72" s="33">
        <f t="shared" ca="1" si="52"/>
        <v>155162.73811209446</v>
      </c>
      <c r="DR72" s="33">
        <f t="shared" ca="1" si="52"/>
        <v>155162.73811209446</v>
      </c>
      <c r="DS72" s="33">
        <f t="shared" ca="1" si="52"/>
        <v>155162.73811209446</v>
      </c>
      <c r="DT72" s="33">
        <f t="shared" ca="1" si="53"/>
        <v>0</v>
      </c>
      <c r="DU72" s="33">
        <f t="shared" ca="1" si="53"/>
        <v>155162.73811209446</v>
      </c>
      <c r="DV72" s="33">
        <f t="shared" ca="1" si="53"/>
        <v>155162.73811209446</v>
      </c>
      <c r="DW72" s="33">
        <f t="shared" ca="1" si="53"/>
        <v>155162.73811209446</v>
      </c>
      <c r="DX72" s="33">
        <f t="shared" ca="1" si="53"/>
        <v>155162.73811209446</v>
      </c>
      <c r="DY72" s="33">
        <f t="shared" ca="1" si="53"/>
        <v>0</v>
      </c>
      <c r="DZ72" s="33">
        <f t="shared" ca="1" si="53"/>
        <v>155162.73811209446</v>
      </c>
      <c r="EA72" s="33">
        <f t="shared" ca="1" si="53"/>
        <v>155162.73811209446</v>
      </c>
      <c r="EB72" s="33">
        <f t="shared" ca="1" si="53"/>
        <v>155162.73811209446</v>
      </c>
      <c r="EC72" s="33">
        <f t="shared" ca="1" si="53"/>
        <v>155162.73811209446</v>
      </c>
      <c r="EE72" s="17"/>
      <c r="EF72" s="17"/>
      <c r="EG72" s="17"/>
      <c r="EH72" s="17"/>
    </row>
    <row r="73" spans="1:138" s="17" customFormat="1" ht="15" customHeight="1" x14ac:dyDescent="0.3">
      <c r="A73" s="57"/>
      <c r="B73" s="98" t="str">
        <f>Cronogramas!B72</f>
        <v>1.9</v>
      </c>
      <c r="C73" s="112" t="str">
        <f>Cronogramas!C72</f>
        <v xml:space="preserve">Sistema CFTV </v>
      </c>
      <c r="D73" s="108"/>
      <c r="E73" s="109"/>
      <c r="F73" s="109"/>
      <c r="G73" s="109"/>
      <c r="H73" s="109"/>
      <c r="I73" s="109"/>
      <c r="J73" s="109"/>
      <c r="K73" s="109"/>
      <c r="L73" s="109"/>
      <c r="M73" s="109"/>
      <c r="N73" s="109"/>
      <c r="O73" s="109"/>
      <c r="P73" s="109"/>
      <c r="Q73" s="109"/>
      <c r="R73" s="110"/>
      <c r="S73" s="108"/>
      <c r="T73" s="109"/>
      <c r="U73" s="109"/>
      <c r="V73" s="109"/>
      <c r="W73" s="111"/>
      <c r="X73" s="109"/>
      <c r="Y73" s="109"/>
      <c r="Z73" s="109"/>
      <c r="AA73" s="109"/>
      <c r="AB73" s="109"/>
      <c r="AC73" s="109"/>
      <c r="AD73" s="109"/>
      <c r="AE73" s="109"/>
      <c r="AF73" s="109"/>
      <c r="AG73" s="110"/>
      <c r="AH73" s="29"/>
      <c r="AI73" s="121"/>
      <c r="AJ73" s="113"/>
      <c r="AK73" s="122"/>
      <c r="AL73" s="118"/>
      <c r="AM73" s="118"/>
      <c r="AN73" s="118"/>
      <c r="AO73" s="118"/>
      <c r="AP73" s="118"/>
      <c r="AQ73" s="118"/>
      <c r="AR73" s="118"/>
      <c r="AS73" s="118"/>
      <c r="AT73" s="118"/>
      <c r="AU73" s="118"/>
      <c r="AV73" s="118"/>
      <c r="AW73" s="118"/>
      <c r="AX73" s="118"/>
      <c r="AY73" s="118"/>
      <c r="AZ73" s="118"/>
      <c r="BA73" s="118"/>
      <c r="BB73" s="118"/>
      <c r="BC73" s="118"/>
      <c r="BD73" s="118"/>
      <c r="BE73" s="118"/>
      <c r="BF73" s="118"/>
      <c r="BG73" s="118"/>
      <c r="BH73" s="118"/>
      <c r="BI73" s="118"/>
      <c r="BJ73" s="118"/>
      <c r="BK73" s="118"/>
      <c r="BL73" s="118"/>
      <c r="BM73" s="118"/>
      <c r="BN73" s="118"/>
      <c r="BO73" s="118"/>
      <c r="BP73" s="13"/>
      <c r="BQ73" s="123"/>
      <c r="BR73" s="124">
        <f>SUBTOTAL(9,BR74)</f>
        <v>37300</v>
      </c>
      <c r="BS73" s="123"/>
      <c r="BT73" s="118"/>
      <c r="BU73" s="118"/>
      <c r="BV73" s="118"/>
      <c r="BW73" s="118"/>
      <c r="BX73" s="118"/>
      <c r="BY73" s="118"/>
      <c r="BZ73" s="118"/>
      <c r="CA73" s="118"/>
      <c r="CB73" s="118"/>
      <c r="CC73" s="118"/>
      <c r="CD73" s="118"/>
      <c r="CE73" s="118"/>
      <c r="CF73" s="118"/>
      <c r="CG73" s="118"/>
      <c r="CH73" s="118"/>
      <c r="CI73" s="118"/>
      <c r="CJ73" s="118"/>
      <c r="CK73" s="118"/>
      <c r="CL73" s="118"/>
      <c r="CM73" s="118"/>
      <c r="CN73" s="118"/>
      <c r="CO73" s="118"/>
      <c r="CP73" s="118"/>
      <c r="CQ73" s="118"/>
      <c r="CR73" s="118"/>
      <c r="CS73" s="118"/>
      <c r="CT73" s="118"/>
      <c r="CU73" s="118"/>
      <c r="CV73" s="119"/>
      <c r="CW73" s="16"/>
      <c r="CX73" s="16"/>
      <c r="CY73" s="113"/>
      <c r="CZ73" s="123"/>
      <c r="DA73" s="118"/>
      <c r="DB73" s="118"/>
      <c r="DC73" s="118"/>
      <c r="DD73" s="118"/>
      <c r="DE73" s="118"/>
      <c r="DF73" s="118"/>
      <c r="DG73" s="118"/>
      <c r="DH73" s="118"/>
      <c r="DI73" s="118"/>
      <c r="DJ73" s="118"/>
      <c r="DK73" s="118"/>
      <c r="DL73" s="118"/>
      <c r="DM73" s="118"/>
      <c r="DN73" s="118"/>
      <c r="DO73" s="118"/>
      <c r="DP73" s="118"/>
      <c r="DQ73" s="118"/>
      <c r="DR73" s="118"/>
      <c r="DS73" s="118"/>
      <c r="DT73" s="118"/>
      <c r="DU73" s="118"/>
      <c r="DV73" s="118"/>
      <c r="DW73" s="118"/>
      <c r="DX73" s="118"/>
      <c r="DY73" s="118"/>
      <c r="DZ73" s="118"/>
      <c r="EA73" s="118"/>
      <c r="EB73" s="118"/>
      <c r="EC73" s="119"/>
    </row>
    <row r="74" spans="1:138" ht="15" customHeight="1" x14ac:dyDescent="0.3">
      <c r="A74" s="57"/>
      <c r="B74" s="2" t="str">
        <f>Cronogramas!B73</f>
        <v>1.9.1</v>
      </c>
      <c r="C74" s="49" t="str">
        <f>Cronogramas!C73</f>
        <v>Sistema de circuito fechado de TV</v>
      </c>
      <c r="D74" s="4">
        <f>Cronogramas!E73</f>
        <v>0</v>
      </c>
      <c r="E74" s="4">
        <f>Cronogramas!F73</f>
        <v>0</v>
      </c>
      <c r="F74" s="4">
        <f>Cronogramas!G73</f>
        <v>484</v>
      </c>
      <c r="G74" s="4">
        <f>Cronogramas!H73</f>
        <v>484</v>
      </c>
      <c r="H74" s="4">
        <f>Cronogramas!I73</f>
        <v>484</v>
      </c>
      <c r="I74" s="4">
        <f>Cronogramas!J73</f>
        <v>484</v>
      </c>
      <c r="J74" s="4">
        <f>Cronogramas!K73</f>
        <v>484</v>
      </c>
      <c r="K74" s="4">
        <f>Cronogramas!L73</f>
        <v>484</v>
      </c>
      <c r="L74" s="4">
        <f>Cronogramas!M73</f>
        <v>484</v>
      </c>
      <c r="M74" s="4">
        <f>Cronogramas!N73</f>
        <v>484</v>
      </c>
      <c r="N74" s="4">
        <f>Cronogramas!O73</f>
        <v>484</v>
      </c>
      <c r="O74" s="4">
        <f>Cronogramas!P73</f>
        <v>484</v>
      </c>
      <c r="P74" s="4">
        <f>Cronogramas!Q73</f>
        <v>484</v>
      </c>
      <c r="Q74" s="4">
        <f>Cronogramas!R73</f>
        <v>484</v>
      </c>
      <c r="R74" s="4">
        <f>Cronogramas!S73</f>
        <v>484</v>
      </c>
      <c r="S74" s="4">
        <f>Cronogramas!T73</f>
        <v>484</v>
      </c>
      <c r="T74" s="4">
        <f>Cronogramas!U73</f>
        <v>484</v>
      </c>
      <c r="U74" s="4">
        <f>Cronogramas!V73</f>
        <v>484</v>
      </c>
      <c r="V74" s="4">
        <f>Cronogramas!W73</f>
        <v>484</v>
      </c>
      <c r="W74" s="4">
        <f>Cronogramas!X73</f>
        <v>484</v>
      </c>
      <c r="X74" s="4">
        <f>Cronogramas!Y73</f>
        <v>484</v>
      </c>
      <c r="Y74" s="4">
        <f>Cronogramas!Z73</f>
        <v>484</v>
      </c>
      <c r="Z74" s="4">
        <f>Cronogramas!AA73</f>
        <v>484</v>
      </c>
      <c r="AA74" s="4">
        <f>Cronogramas!AB73</f>
        <v>484</v>
      </c>
      <c r="AB74" s="4">
        <f>Cronogramas!AC73</f>
        <v>484</v>
      </c>
      <c r="AC74" s="4">
        <f>Cronogramas!AD73</f>
        <v>484</v>
      </c>
      <c r="AD74" s="4">
        <f>Cronogramas!AE73</f>
        <v>484</v>
      </c>
      <c r="AE74" s="4">
        <f>Cronogramas!AF73</f>
        <v>484</v>
      </c>
      <c r="AF74" s="4">
        <f>Cronogramas!AG73</f>
        <v>484</v>
      </c>
      <c r="AG74" s="4">
        <f>Cronogramas!AH73</f>
        <v>484</v>
      </c>
      <c r="AH74" s="28"/>
      <c r="AI74" s="34" t="s">
        <v>151</v>
      </c>
      <c r="AJ74" s="6">
        <v>10</v>
      </c>
      <c r="AK74" s="148">
        <v>74600</v>
      </c>
      <c r="AL74" s="33">
        <f>$AK$74*Cronogramas!AJ73</f>
        <v>0</v>
      </c>
      <c r="AM74" s="33">
        <f>$AK$74*Cronogramas!AK73</f>
        <v>0</v>
      </c>
      <c r="AN74" s="33">
        <f>$AK$74*Cronogramas!AL73</f>
        <v>36106400</v>
      </c>
      <c r="AO74" s="33">
        <f>$AK$74*Cronogramas!AM73</f>
        <v>0</v>
      </c>
      <c r="AP74" s="33">
        <f>$AK$74*Cronogramas!AN73</f>
        <v>0</v>
      </c>
      <c r="AQ74" s="33">
        <f>$AK$74*Cronogramas!AO73</f>
        <v>0</v>
      </c>
      <c r="AR74" s="33">
        <f>$AK$74*Cronogramas!AP73</f>
        <v>0</v>
      </c>
      <c r="AS74" s="33">
        <f>$AK$74*Cronogramas!AQ73</f>
        <v>0</v>
      </c>
      <c r="AT74" s="33">
        <f>$AK$74*Cronogramas!AR73</f>
        <v>0</v>
      </c>
      <c r="AU74" s="33">
        <f>$AK$74*Cronogramas!AS73</f>
        <v>0</v>
      </c>
      <c r="AV74" s="33">
        <f>$AK$74*Cronogramas!AT73</f>
        <v>0</v>
      </c>
      <c r="AW74" s="33">
        <f>$AK$74*Cronogramas!AU73</f>
        <v>0</v>
      </c>
      <c r="AX74" s="33">
        <f>$AK$74*Cronogramas!AV73</f>
        <v>0</v>
      </c>
      <c r="AY74" s="33">
        <f>$AK$74*Cronogramas!AW73</f>
        <v>0</v>
      </c>
      <c r="AZ74" s="33">
        <f>$AK$74*Cronogramas!AX73</f>
        <v>0</v>
      </c>
      <c r="BA74" s="33">
        <f>$AK$74*Cronogramas!AY73</f>
        <v>0</v>
      </c>
      <c r="BB74" s="33">
        <f>$AK$74*Cronogramas!AZ73</f>
        <v>0</v>
      </c>
      <c r="BC74" s="33">
        <f>$AK$74*Cronogramas!BA73</f>
        <v>0</v>
      </c>
      <c r="BD74" s="33">
        <f>$AK$74*Cronogramas!BB73</f>
        <v>0</v>
      </c>
      <c r="BE74" s="33">
        <f>$AK$74*Cronogramas!BC73</f>
        <v>0</v>
      </c>
      <c r="BF74" s="33">
        <f>$AK$74*Cronogramas!BD73</f>
        <v>0</v>
      </c>
      <c r="BG74" s="33">
        <f>$AK$74*Cronogramas!BE73</f>
        <v>0</v>
      </c>
      <c r="BH74" s="33">
        <f>$AK$74*Cronogramas!BF73</f>
        <v>0</v>
      </c>
      <c r="BI74" s="33">
        <f>$AK$74*Cronogramas!BG73</f>
        <v>0</v>
      </c>
      <c r="BJ74" s="33">
        <f>$AK$74*Cronogramas!BH73</f>
        <v>0</v>
      </c>
      <c r="BK74" s="33">
        <f>$AK$74*Cronogramas!BI73</f>
        <v>0</v>
      </c>
      <c r="BL74" s="33">
        <f>$AK$74*Cronogramas!BJ73</f>
        <v>0</v>
      </c>
      <c r="BM74" s="33">
        <f>$AK$74*Cronogramas!BK73</f>
        <v>0</v>
      </c>
      <c r="BN74" s="33">
        <f>$AK$74*Cronogramas!BL73</f>
        <v>0</v>
      </c>
      <c r="BO74" s="33">
        <f>$AK$74*Cronogramas!BM73</f>
        <v>0</v>
      </c>
      <c r="BP74" s="24"/>
      <c r="BQ74" s="149">
        <v>0.5</v>
      </c>
      <c r="BR74" s="47">
        <f>AK74*(1-BQ74)</f>
        <v>37300</v>
      </c>
      <c r="BS74" s="33">
        <f ca="1">Cronogramas!BO73*$BR74</f>
        <v>0</v>
      </c>
      <c r="BT74" s="33">
        <f ca="1">Cronogramas!BP73*$BR74</f>
        <v>0</v>
      </c>
      <c r="BU74" s="33">
        <f ca="1">Cronogramas!BQ73*$BR74</f>
        <v>0</v>
      </c>
      <c r="BV74" s="33">
        <f ca="1">Cronogramas!BR73*$BR74</f>
        <v>0</v>
      </c>
      <c r="BW74" s="33">
        <f ca="1">Cronogramas!BS73*$BR74</f>
        <v>0</v>
      </c>
      <c r="BX74" s="33">
        <f ca="1">Cronogramas!BT73*$BR74</f>
        <v>0</v>
      </c>
      <c r="BY74" s="33">
        <f ca="1">Cronogramas!BU73*$BR74</f>
        <v>0</v>
      </c>
      <c r="BZ74" s="33">
        <f ca="1">Cronogramas!BV73*$BR74</f>
        <v>0</v>
      </c>
      <c r="CA74" s="33">
        <f ca="1">Cronogramas!BW73*$BR74</f>
        <v>0</v>
      </c>
      <c r="CB74" s="33">
        <f ca="1">Cronogramas!BX73*$BR74</f>
        <v>0</v>
      </c>
      <c r="CC74" s="33">
        <f ca="1">Cronogramas!BY73*$BR74</f>
        <v>0</v>
      </c>
      <c r="CD74" s="33">
        <f ca="1">Cronogramas!BZ73*$BR74</f>
        <v>0</v>
      </c>
      <c r="CE74" s="33">
        <f ca="1">Cronogramas!CA73*$BR74</f>
        <v>18053200</v>
      </c>
      <c r="CF74" s="33">
        <f ca="1">Cronogramas!CB73*$BR74</f>
        <v>0</v>
      </c>
      <c r="CG74" s="33">
        <f ca="1">Cronogramas!CC73*$BR74</f>
        <v>0</v>
      </c>
      <c r="CH74" s="33">
        <f ca="1">Cronogramas!CD73*$BR74</f>
        <v>0</v>
      </c>
      <c r="CI74" s="33">
        <f ca="1">Cronogramas!CE73*$BR74</f>
        <v>0</v>
      </c>
      <c r="CJ74" s="33">
        <f ca="1">Cronogramas!CF73*$BR74</f>
        <v>0</v>
      </c>
      <c r="CK74" s="33">
        <f ca="1">Cronogramas!CG73*$BR74</f>
        <v>0</v>
      </c>
      <c r="CL74" s="33">
        <f ca="1">Cronogramas!CH73*$BR74</f>
        <v>0</v>
      </c>
      <c r="CM74" s="33">
        <f ca="1">Cronogramas!CI73*$BR74</f>
        <v>0</v>
      </c>
      <c r="CN74" s="33">
        <f ca="1">Cronogramas!CJ73*$BR74</f>
        <v>0</v>
      </c>
      <c r="CO74" s="33">
        <f ca="1">Cronogramas!CK73*$BR74</f>
        <v>18053200</v>
      </c>
      <c r="CP74" s="33">
        <f ca="1">Cronogramas!CL73*$BR74</f>
        <v>0</v>
      </c>
      <c r="CQ74" s="33">
        <f ca="1">Cronogramas!CM73*$BR74</f>
        <v>0</v>
      </c>
      <c r="CR74" s="33">
        <f ca="1">Cronogramas!CN73*$BR74</f>
        <v>0</v>
      </c>
      <c r="CS74" s="33">
        <f ca="1">Cronogramas!CO73*$BR74</f>
        <v>0</v>
      </c>
      <c r="CT74" s="33">
        <f ca="1">Cronogramas!CP73*$BR74</f>
        <v>0</v>
      </c>
      <c r="CU74" s="33">
        <f ca="1">Cronogramas!CQ73*$BR74</f>
        <v>0</v>
      </c>
      <c r="CV74" s="33">
        <f ca="1">Cronogramas!CR73*$BR74</f>
        <v>0</v>
      </c>
      <c r="CW74" s="16"/>
      <c r="CX74" s="16"/>
      <c r="CY74" s="36">
        <v>1.4999999999999999E-2</v>
      </c>
      <c r="CZ74" s="33">
        <f t="shared" ref="CZ74:EC74" ca="1" si="54">IF((AL74+BS74)&gt;0,0,(D74*$AK74*$CY74))</f>
        <v>0</v>
      </c>
      <c r="DA74" s="33">
        <f t="shared" ca="1" si="54"/>
        <v>0</v>
      </c>
      <c r="DB74" s="33">
        <f t="shared" ca="1" si="54"/>
        <v>0</v>
      </c>
      <c r="DC74" s="33">
        <f t="shared" ca="1" si="54"/>
        <v>541596</v>
      </c>
      <c r="DD74" s="33">
        <f t="shared" ca="1" si="54"/>
        <v>541596</v>
      </c>
      <c r="DE74" s="33">
        <f t="shared" ca="1" si="54"/>
        <v>541596</v>
      </c>
      <c r="DF74" s="33">
        <f t="shared" ca="1" si="54"/>
        <v>541596</v>
      </c>
      <c r="DG74" s="33">
        <f t="shared" ca="1" si="54"/>
        <v>541596</v>
      </c>
      <c r="DH74" s="33">
        <f t="shared" ca="1" si="54"/>
        <v>541596</v>
      </c>
      <c r="DI74" s="33">
        <f t="shared" ca="1" si="54"/>
        <v>541596</v>
      </c>
      <c r="DJ74" s="33">
        <f t="shared" ca="1" si="54"/>
        <v>541596</v>
      </c>
      <c r="DK74" s="33">
        <f t="shared" ca="1" si="54"/>
        <v>541596</v>
      </c>
      <c r="DL74" s="33">
        <f t="shared" ca="1" si="54"/>
        <v>0</v>
      </c>
      <c r="DM74" s="33">
        <f t="shared" ca="1" si="54"/>
        <v>541596</v>
      </c>
      <c r="DN74" s="33">
        <f t="shared" ca="1" si="54"/>
        <v>541596</v>
      </c>
      <c r="DO74" s="33">
        <f t="shared" ca="1" si="54"/>
        <v>541596</v>
      </c>
      <c r="DP74" s="33">
        <f t="shared" ca="1" si="54"/>
        <v>541596</v>
      </c>
      <c r="DQ74" s="33">
        <f t="shared" ca="1" si="54"/>
        <v>541596</v>
      </c>
      <c r="DR74" s="33">
        <f t="shared" ca="1" si="54"/>
        <v>541596</v>
      </c>
      <c r="DS74" s="33">
        <f t="shared" ca="1" si="54"/>
        <v>541596</v>
      </c>
      <c r="DT74" s="33">
        <f t="shared" ca="1" si="54"/>
        <v>541596</v>
      </c>
      <c r="DU74" s="33">
        <f t="shared" ca="1" si="54"/>
        <v>541596</v>
      </c>
      <c r="DV74" s="33">
        <f t="shared" ca="1" si="54"/>
        <v>0</v>
      </c>
      <c r="DW74" s="33">
        <f t="shared" ca="1" si="54"/>
        <v>541596</v>
      </c>
      <c r="DX74" s="33">
        <f t="shared" ca="1" si="54"/>
        <v>541596</v>
      </c>
      <c r="DY74" s="33">
        <f t="shared" ca="1" si="54"/>
        <v>541596</v>
      </c>
      <c r="DZ74" s="33">
        <f t="shared" ca="1" si="54"/>
        <v>541596</v>
      </c>
      <c r="EA74" s="33">
        <f t="shared" ca="1" si="54"/>
        <v>541596</v>
      </c>
      <c r="EB74" s="33">
        <f t="shared" ca="1" si="54"/>
        <v>541596</v>
      </c>
      <c r="EC74" s="33">
        <f t="shared" ca="1" si="54"/>
        <v>541596</v>
      </c>
      <c r="EE74" s="17"/>
      <c r="EF74" s="17"/>
      <c r="EG74" s="17"/>
      <c r="EH74" s="17"/>
    </row>
    <row r="75" spans="1:138" ht="15" customHeight="1" x14ac:dyDescent="0.3">
      <c r="A75" s="57"/>
      <c r="B75" s="98" t="str">
        <f>Cronogramas!B74</f>
        <v>1.10</v>
      </c>
      <c r="C75" s="112" t="str">
        <f>Cronogramas!C74</f>
        <v>Sistema Wireless</v>
      </c>
      <c r="D75" s="108"/>
      <c r="E75" s="109"/>
      <c r="F75" s="109"/>
      <c r="G75" s="109"/>
      <c r="H75" s="109"/>
      <c r="I75" s="109"/>
      <c r="J75" s="109"/>
      <c r="K75" s="109"/>
      <c r="L75" s="109"/>
      <c r="M75" s="109"/>
      <c r="N75" s="109"/>
      <c r="O75" s="109"/>
      <c r="P75" s="109"/>
      <c r="Q75" s="109"/>
      <c r="R75" s="110"/>
      <c r="S75" s="108"/>
      <c r="T75" s="109"/>
      <c r="U75" s="109"/>
      <c r="V75" s="109"/>
      <c r="W75" s="111"/>
      <c r="X75" s="109"/>
      <c r="Y75" s="109"/>
      <c r="Z75" s="109"/>
      <c r="AA75" s="109"/>
      <c r="AB75" s="109"/>
      <c r="AC75" s="109"/>
      <c r="AD75" s="109"/>
      <c r="AE75" s="109"/>
      <c r="AF75" s="109"/>
      <c r="AG75" s="110"/>
      <c r="AH75" s="29"/>
      <c r="AI75" s="121"/>
      <c r="AJ75" s="113"/>
      <c r="AK75" s="122"/>
      <c r="AL75" s="118"/>
      <c r="AM75" s="118"/>
      <c r="AN75" s="118"/>
      <c r="AO75" s="118"/>
      <c r="AP75" s="118"/>
      <c r="AQ75" s="118"/>
      <c r="AR75" s="118"/>
      <c r="AS75" s="118"/>
      <c r="AT75" s="118"/>
      <c r="AU75" s="118"/>
      <c r="AV75" s="118"/>
      <c r="AW75" s="118"/>
      <c r="AX75" s="118"/>
      <c r="AY75" s="118"/>
      <c r="AZ75" s="118"/>
      <c r="BA75" s="118"/>
      <c r="BB75" s="118"/>
      <c r="BC75" s="118"/>
      <c r="BD75" s="118"/>
      <c r="BE75" s="118"/>
      <c r="BF75" s="118"/>
      <c r="BG75" s="118"/>
      <c r="BH75" s="118"/>
      <c r="BI75" s="118"/>
      <c r="BJ75" s="118"/>
      <c r="BK75" s="118"/>
      <c r="BL75" s="118"/>
      <c r="BM75" s="118"/>
      <c r="BN75" s="118"/>
      <c r="BO75" s="118"/>
      <c r="BQ75" s="123"/>
      <c r="BR75" s="124">
        <f>SUBTOTAL(9,BR76)</f>
        <v>2856583.3333333335</v>
      </c>
      <c r="BS75" s="123"/>
      <c r="BT75" s="118"/>
      <c r="BU75" s="118"/>
      <c r="BV75" s="118"/>
      <c r="BW75" s="118"/>
      <c r="BX75" s="118"/>
      <c r="BY75" s="118"/>
      <c r="BZ75" s="118"/>
      <c r="CA75" s="118"/>
      <c r="CB75" s="118"/>
      <c r="CC75" s="118"/>
      <c r="CD75" s="118"/>
      <c r="CE75" s="118"/>
      <c r="CF75" s="118"/>
      <c r="CG75" s="118"/>
      <c r="CH75" s="118"/>
      <c r="CI75" s="118"/>
      <c r="CJ75" s="118"/>
      <c r="CK75" s="118"/>
      <c r="CL75" s="118"/>
      <c r="CM75" s="118"/>
      <c r="CN75" s="118"/>
      <c r="CO75" s="118"/>
      <c r="CP75" s="118"/>
      <c r="CQ75" s="118"/>
      <c r="CR75" s="118"/>
      <c r="CS75" s="118"/>
      <c r="CT75" s="118"/>
      <c r="CU75" s="118"/>
      <c r="CV75" s="119"/>
      <c r="CW75" s="16"/>
      <c r="CX75" s="16"/>
      <c r="CY75" s="113"/>
      <c r="CZ75" s="123"/>
      <c r="DA75" s="118"/>
      <c r="DB75" s="118"/>
      <c r="DC75" s="118"/>
      <c r="DD75" s="118"/>
      <c r="DE75" s="118"/>
      <c r="DF75" s="118"/>
      <c r="DG75" s="118"/>
      <c r="DH75" s="118"/>
      <c r="DI75" s="118"/>
      <c r="DJ75" s="118"/>
      <c r="DK75" s="118"/>
      <c r="DL75" s="118"/>
      <c r="DM75" s="118"/>
      <c r="DN75" s="118"/>
      <c r="DO75" s="118"/>
      <c r="DP75" s="118"/>
      <c r="DQ75" s="118"/>
      <c r="DR75" s="118"/>
      <c r="DS75" s="118"/>
      <c r="DT75" s="118"/>
      <c r="DU75" s="118"/>
      <c r="DV75" s="118"/>
      <c r="DW75" s="118"/>
      <c r="DX75" s="118"/>
      <c r="DY75" s="118"/>
      <c r="DZ75" s="118"/>
      <c r="EA75" s="118"/>
      <c r="EB75" s="118"/>
      <c r="EC75" s="119"/>
      <c r="EE75" s="17"/>
      <c r="EF75" s="17"/>
      <c r="EG75" s="17"/>
      <c r="EH75" s="17"/>
    </row>
    <row r="76" spans="1:138" ht="15" customHeight="1" x14ac:dyDescent="0.3">
      <c r="A76" s="57"/>
      <c r="B76" s="2" t="str">
        <f>Cronogramas!B75</f>
        <v>1.10.1</v>
      </c>
      <c r="C76" s="49" t="str">
        <f>Cronogramas!C75</f>
        <v>Conexão Wireless</v>
      </c>
      <c r="D76" s="4">
        <f>Cronogramas!E75</f>
        <v>12</v>
      </c>
      <c r="E76" s="4">
        <f>Cronogramas!F75</f>
        <v>12</v>
      </c>
      <c r="F76" s="4">
        <f>Cronogramas!G75</f>
        <v>12</v>
      </c>
      <c r="G76" s="4">
        <f>Cronogramas!H75</f>
        <v>12</v>
      </c>
      <c r="H76" s="4">
        <f>Cronogramas!I75</f>
        <v>12</v>
      </c>
      <c r="I76" s="4">
        <f>Cronogramas!J75</f>
        <v>12</v>
      </c>
      <c r="J76" s="4">
        <f>Cronogramas!K75</f>
        <v>12</v>
      </c>
      <c r="K76" s="4">
        <f>Cronogramas!L75</f>
        <v>12</v>
      </c>
      <c r="L76" s="4">
        <f>Cronogramas!M75</f>
        <v>12</v>
      </c>
      <c r="M76" s="4">
        <f>Cronogramas!N75</f>
        <v>12</v>
      </c>
      <c r="N76" s="4">
        <f>Cronogramas!O75</f>
        <v>12</v>
      </c>
      <c r="O76" s="4">
        <f>Cronogramas!P75</f>
        <v>12</v>
      </c>
      <c r="P76" s="4">
        <f>Cronogramas!Q75</f>
        <v>12</v>
      </c>
      <c r="Q76" s="4">
        <f>Cronogramas!R75</f>
        <v>12</v>
      </c>
      <c r="R76" s="4">
        <f>Cronogramas!S75</f>
        <v>12</v>
      </c>
      <c r="S76" s="4">
        <f>Cronogramas!T75</f>
        <v>12</v>
      </c>
      <c r="T76" s="4">
        <f>Cronogramas!U75</f>
        <v>12</v>
      </c>
      <c r="U76" s="4">
        <f>Cronogramas!V75</f>
        <v>12</v>
      </c>
      <c r="V76" s="4">
        <f>Cronogramas!W75</f>
        <v>12</v>
      </c>
      <c r="W76" s="4">
        <f>Cronogramas!X75</f>
        <v>12</v>
      </c>
      <c r="X76" s="4">
        <f>Cronogramas!Y75</f>
        <v>12</v>
      </c>
      <c r="Y76" s="4">
        <f>Cronogramas!Z75</f>
        <v>12</v>
      </c>
      <c r="Z76" s="4">
        <f>Cronogramas!AA75</f>
        <v>12</v>
      </c>
      <c r="AA76" s="4">
        <f>Cronogramas!AB75</f>
        <v>12</v>
      </c>
      <c r="AB76" s="4">
        <f>Cronogramas!AC75</f>
        <v>12</v>
      </c>
      <c r="AC76" s="4">
        <f>Cronogramas!AD75</f>
        <v>12</v>
      </c>
      <c r="AD76" s="4">
        <f>Cronogramas!AE75</f>
        <v>12</v>
      </c>
      <c r="AE76" s="4">
        <f>Cronogramas!AF75</f>
        <v>12</v>
      </c>
      <c r="AF76" s="4">
        <f>Cronogramas!AG75</f>
        <v>12</v>
      </c>
      <c r="AG76" s="4">
        <f>Cronogramas!AH75</f>
        <v>12</v>
      </c>
      <c r="AH76" s="28"/>
      <c r="AI76" s="34" t="s">
        <v>151</v>
      </c>
      <c r="AJ76" s="6">
        <v>30</v>
      </c>
      <c r="AK76" s="148">
        <v>4080833.3333333335</v>
      </c>
      <c r="AL76" s="33">
        <f>$AK$76*Cronogramas!AJ75</f>
        <v>48970000</v>
      </c>
      <c r="AM76" s="33">
        <f>$AK$76*Cronogramas!AK75</f>
        <v>0</v>
      </c>
      <c r="AN76" s="33">
        <f>$AK$76*Cronogramas!AL75</f>
        <v>0</v>
      </c>
      <c r="AO76" s="33">
        <f>$AK$76*Cronogramas!AM75</f>
        <v>0</v>
      </c>
      <c r="AP76" s="33">
        <f>$AK$76*Cronogramas!AN75</f>
        <v>0</v>
      </c>
      <c r="AQ76" s="33">
        <f>$AK$76*Cronogramas!AO75</f>
        <v>0</v>
      </c>
      <c r="AR76" s="33">
        <f>$AK$76*Cronogramas!AP75</f>
        <v>0</v>
      </c>
      <c r="AS76" s="33">
        <f>$AK$76*Cronogramas!AQ75</f>
        <v>0</v>
      </c>
      <c r="AT76" s="33">
        <f>$AK$76*Cronogramas!AR75</f>
        <v>0</v>
      </c>
      <c r="AU76" s="33">
        <f>$AK$76*Cronogramas!AS75</f>
        <v>0</v>
      </c>
      <c r="AV76" s="33">
        <f>$AK$76*Cronogramas!AT75</f>
        <v>0</v>
      </c>
      <c r="AW76" s="33">
        <f>$AK$76*Cronogramas!AU75</f>
        <v>0</v>
      </c>
      <c r="AX76" s="33">
        <f>$AK$76*Cronogramas!AV75</f>
        <v>0</v>
      </c>
      <c r="AY76" s="33">
        <f>$AK$76*Cronogramas!AW75</f>
        <v>0</v>
      </c>
      <c r="AZ76" s="33">
        <f>$AK$76*Cronogramas!AX75</f>
        <v>0</v>
      </c>
      <c r="BA76" s="33">
        <f>$AK$76*Cronogramas!AY75</f>
        <v>0</v>
      </c>
      <c r="BB76" s="33">
        <f>$AK$76*Cronogramas!AZ75</f>
        <v>0</v>
      </c>
      <c r="BC76" s="33">
        <f>$AK$76*Cronogramas!BA75</f>
        <v>0</v>
      </c>
      <c r="BD76" s="33">
        <f>$AK$76*Cronogramas!BB75</f>
        <v>0</v>
      </c>
      <c r="BE76" s="33">
        <f>$AK$76*Cronogramas!BC75</f>
        <v>0</v>
      </c>
      <c r="BF76" s="33">
        <f>$AK$76*Cronogramas!BD75</f>
        <v>0</v>
      </c>
      <c r="BG76" s="33">
        <f>$AK$76*Cronogramas!BE75</f>
        <v>0</v>
      </c>
      <c r="BH76" s="33">
        <f>$AK$76*Cronogramas!BF75</f>
        <v>0</v>
      </c>
      <c r="BI76" s="33">
        <f>$AK$76*Cronogramas!BG75</f>
        <v>0</v>
      </c>
      <c r="BJ76" s="33">
        <f>$AK$76*Cronogramas!BH75</f>
        <v>0</v>
      </c>
      <c r="BK76" s="33">
        <f>$AK$76*Cronogramas!BI75</f>
        <v>0</v>
      </c>
      <c r="BL76" s="33">
        <f>$AK$76*Cronogramas!BJ75</f>
        <v>0</v>
      </c>
      <c r="BM76" s="33">
        <f>$AK$76*Cronogramas!BK75</f>
        <v>0</v>
      </c>
      <c r="BN76" s="33">
        <f>$AK$76*Cronogramas!BL75</f>
        <v>0</v>
      </c>
      <c r="BO76" s="33">
        <f>$AK$76*Cronogramas!BM75</f>
        <v>0</v>
      </c>
      <c r="BP76" s="24"/>
      <c r="BQ76" s="149">
        <v>0.3</v>
      </c>
      <c r="BR76" s="47">
        <f>AK76*(1-BQ76)</f>
        <v>2856583.3333333335</v>
      </c>
      <c r="BS76" s="33">
        <f ca="1">Cronogramas!BO75*$BR76</f>
        <v>0</v>
      </c>
      <c r="BT76" s="33">
        <f ca="1">Cronogramas!BP75*$BR76</f>
        <v>0</v>
      </c>
      <c r="BU76" s="33">
        <f ca="1">Cronogramas!BQ75*$BR76</f>
        <v>0</v>
      </c>
      <c r="BV76" s="33">
        <f ca="1">Cronogramas!BR75*$BR76</f>
        <v>0</v>
      </c>
      <c r="BW76" s="33">
        <f ca="1">Cronogramas!BS75*$BR76</f>
        <v>0</v>
      </c>
      <c r="BX76" s="33">
        <f ca="1">Cronogramas!BT75*$BR76</f>
        <v>0</v>
      </c>
      <c r="BY76" s="33">
        <f ca="1">Cronogramas!BU75*$BR76</f>
        <v>0</v>
      </c>
      <c r="BZ76" s="33">
        <f ca="1">Cronogramas!BV75*$BR76</f>
        <v>0</v>
      </c>
      <c r="CA76" s="33">
        <f ca="1">Cronogramas!BW75*$BR76</f>
        <v>0</v>
      </c>
      <c r="CB76" s="33">
        <f ca="1">Cronogramas!BX75*$BR76</f>
        <v>0</v>
      </c>
      <c r="CC76" s="33">
        <f ca="1">Cronogramas!BY75*$BR76</f>
        <v>0</v>
      </c>
      <c r="CD76" s="33">
        <f ca="1">Cronogramas!BZ75*$BR76</f>
        <v>0</v>
      </c>
      <c r="CE76" s="33">
        <f ca="1">Cronogramas!CA75*$BR76</f>
        <v>0</v>
      </c>
      <c r="CF76" s="33">
        <f ca="1">Cronogramas!CB75*$BR76</f>
        <v>0</v>
      </c>
      <c r="CG76" s="33">
        <f ca="1">Cronogramas!CC75*$BR76</f>
        <v>0</v>
      </c>
      <c r="CH76" s="33">
        <f ca="1">Cronogramas!CD75*$BR76</f>
        <v>0</v>
      </c>
      <c r="CI76" s="33">
        <f ca="1">Cronogramas!CE75*$BR76</f>
        <v>0</v>
      </c>
      <c r="CJ76" s="33">
        <f ca="1">Cronogramas!CF75*$BR76</f>
        <v>0</v>
      </c>
      <c r="CK76" s="33">
        <f ca="1">Cronogramas!CG75*$BR76</f>
        <v>0</v>
      </c>
      <c r="CL76" s="33">
        <f ca="1">Cronogramas!CH75*$BR76</f>
        <v>0</v>
      </c>
      <c r="CM76" s="33">
        <f ca="1">Cronogramas!CI75*$BR76</f>
        <v>0</v>
      </c>
      <c r="CN76" s="33">
        <f ca="1">Cronogramas!CJ75*$BR76</f>
        <v>0</v>
      </c>
      <c r="CO76" s="33">
        <f ca="1">Cronogramas!CK75*$BR76</f>
        <v>0</v>
      </c>
      <c r="CP76" s="33">
        <f ca="1">Cronogramas!CL75*$BR76</f>
        <v>0</v>
      </c>
      <c r="CQ76" s="33">
        <f ca="1">Cronogramas!CM75*$BR76</f>
        <v>0</v>
      </c>
      <c r="CR76" s="33">
        <f ca="1">Cronogramas!CN75*$BR76</f>
        <v>0</v>
      </c>
      <c r="CS76" s="33">
        <f ca="1">Cronogramas!CO75*$BR76</f>
        <v>0</v>
      </c>
      <c r="CT76" s="33">
        <f ca="1">Cronogramas!CP75*$BR76</f>
        <v>0</v>
      </c>
      <c r="CU76" s="33">
        <f ca="1">Cronogramas!CQ75*$BR76</f>
        <v>0</v>
      </c>
      <c r="CV76" s="33">
        <f ca="1">Cronogramas!CR75*$BR76</f>
        <v>0</v>
      </c>
      <c r="CW76" s="16"/>
      <c r="CX76" s="16"/>
      <c r="CY76" s="36">
        <v>0.223728813559322</v>
      </c>
      <c r="CZ76" s="33">
        <f t="shared" ref="CZ76:EC76" ca="1" si="55">IF((AL76+BS76)&gt;0,0,(D76*$AK76*$CY76))</f>
        <v>0</v>
      </c>
      <c r="DA76" s="33">
        <f t="shared" ca="1" si="55"/>
        <v>10955999.999999998</v>
      </c>
      <c r="DB76" s="33">
        <f t="shared" ca="1" si="55"/>
        <v>10955999.999999998</v>
      </c>
      <c r="DC76" s="33">
        <f t="shared" ca="1" si="55"/>
        <v>10955999.999999998</v>
      </c>
      <c r="DD76" s="33">
        <f t="shared" ca="1" si="55"/>
        <v>10955999.999999998</v>
      </c>
      <c r="DE76" s="33">
        <f t="shared" ca="1" si="55"/>
        <v>10955999.999999998</v>
      </c>
      <c r="DF76" s="33">
        <f t="shared" ca="1" si="55"/>
        <v>10955999.999999998</v>
      </c>
      <c r="DG76" s="33">
        <f t="shared" ca="1" si="55"/>
        <v>10955999.999999998</v>
      </c>
      <c r="DH76" s="33">
        <f t="shared" ca="1" si="55"/>
        <v>10955999.999999998</v>
      </c>
      <c r="DI76" s="33">
        <f t="shared" ca="1" si="55"/>
        <v>10955999.999999998</v>
      </c>
      <c r="DJ76" s="33">
        <f t="shared" ca="1" si="55"/>
        <v>10955999.999999998</v>
      </c>
      <c r="DK76" s="33">
        <f t="shared" ca="1" si="55"/>
        <v>10955999.999999998</v>
      </c>
      <c r="DL76" s="33">
        <f t="shared" ca="1" si="55"/>
        <v>10955999.999999998</v>
      </c>
      <c r="DM76" s="33">
        <f t="shared" ca="1" si="55"/>
        <v>10955999.999999998</v>
      </c>
      <c r="DN76" s="33">
        <f t="shared" ca="1" si="55"/>
        <v>10955999.999999998</v>
      </c>
      <c r="DO76" s="33">
        <f t="shared" ca="1" si="55"/>
        <v>10955999.999999998</v>
      </c>
      <c r="DP76" s="33">
        <f t="shared" ca="1" si="55"/>
        <v>10955999.999999998</v>
      </c>
      <c r="DQ76" s="33">
        <f t="shared" ca="1" si="55"/>
        <v>10955999.999999998</v>
      </c>
      <c r="DR76" s="33">
        <f t="shared" ca="1" si="55"/>
        <v>10955999.999999998</v>
      </c>
      <c r="DS76" s="33">
        <f t="shared" ca="1" si="55"/>
        <v>10955999.999999998</v>
      </c>
      <c r="DT76" s="33">
        <f t="shared" ca="1" si="55"/>
        <v>10955999.999999998</v>
      </c>
      <c r="DU76" s="33">
        <f t="shared" ca="1" si="55"/>
        <v>10955999.999999998</v>
      </c>
      <c r="DV76" s="33">
        <f t="shared" ca="1" si="55"/>
        <v>10955999.999999998</v>
      </c>
      <c r="DW76" s="33">
        <f t="shared" ca="1" si="55"/>
        <v>10955999.999999998</v>
      </c>
      <c r="DX76" s="33">
        <f t="shared" ca="1" si="55"/>
        <v>10955999.999999998</v>
      </c>
      <c r="DY76" s="33">
        <f t="shared" ca="1" si="55"/>
        <v>10955999.999999998</v>
      </c>
      <c r="DZ76" s="33">
        <f t="shared" ca="1" si="55"/>
        <v>10955999.999999998</v>
      </c>
      <c r="EA76" s="33">
        <f t="shared" ca="1" si="55"/>
        <v>10955999.999999998</v>
      </c>
      <c r="EB76" s="33">
        <f t="shared" ca="1" si="55"/>
        <v>10955999.999999998</v>
      </c>
      <c r="EC76" s="33">
        <f t="shared" ca="1" si="55"/>
        <v>10955999.999999998</v>
      </c>
      <c r="EE76" s="17"/>
      <c r="EF76" s="17"/>
      <c r="EG76" s="17"/>
      <c r="EH76" s="17"/>
    </row>
    <row r="77" spans="1:138" ht="15" customHeight="1" x14ac:dyDescent="0.3">
      <c r="A77" s="57"/>
      <c r="B77" s="98" t="str">
        <f>Cronogramas!B76</f>
        <v>1.11</v>
      </c>
      <c r="C77" s="112" t="str">
        <f>Cronogramas!C76</f>
        <v>Sistema TETRA</v>
      </c>
      <c r="D77" s="108"/>
      <c r="E77" s="109"/>
      <c r="F77" s="109"/>
      <c r="G77" s="109"/>
      <c r="H77" s="109"/>
      <c r="I77" s="109"/>
      <c r="J77" s="109"/>
      <c r="K77" s="109"/>
      <c r="L77" s="109"/>
      <c r="M77" s="109"/>
      <c r="N77" s="109"/>
      <c r="O77" s="109"/>
      <c r="P77" s="109"/>
      <c r="Q77" s="109"/>
      <c r="R77" s="110"/>
      <c r="S77" s="108"/>
      <c r="T77" s="109"/>
      <c r="U77" s="109"/>
      <c r="V77" s="109"/>
      <c r="W77" s="111"/>
      <c r="X77" s="109"/>
      <c r="Y77" s="109"/>
      <c r="Z77" s="109"/>
      <c r="AA77" s="109"/>
      <c r="AB77" s="109"/>
      <c r="AC77" s="109"/>
      <c r="AD77" s="109"/>
      <c r="AE77" s="109"/>
      <c r="AF77" s="109"/>
      <c r="AG77" s="110"/>
      <c r="AH77" s="29"/>
      <c r="AI77" s="121"/>
      <c r="AJ77" s="113"/>
      <c r="AK77" s="122"/>
      <c r="AL77" s="118"/>
      <c r="AM77" s="118"/>
      <c r="AN77" s="118"/>
      <c r="AO77" s="118"/>
      <c r="AP77" s="118"/>
      <c r="AQ77" s="118"/>
      <c r="AR77" s="118"/>
      <c r="AS77" s="118"/>
      <c r="AT77" s="118"/>
      <c r="AU77" s="118"/>
      <c r="AV77" s="118"/>
      <c r="AW77" s="118"/>
      <c r="AX77" s="118"/>
      <c r="AY77" s="118"/>
      <c r="AZ77" s="118"/>
      <c r="BA77" s="118"/>
      <c r="BB77" s="118"/>
      <c r="BC77" s="118"/>
      <c r="BD77" s="118"/>
      <c r="BE77" s="118"/>
      <c r="BF77" s="118"/>
      <c r="BG77" s="118"/>
      <c r="BH77" s="118"/>
      <c r="BI77" s="118"/>
      <c r="BJ77" s="118"/>
      <c r="BK77" s="118"/>
      <c r="BL77" s="118"/>
      <c r="BM77" s="118"/>
      <c r="BN77" s="118"/>
      <c r="BO77" s="118"/>
      <c r="BQ77" s="123"/>
      <c r="BR77" s="124">
        <f>SUBTOTAL(9,BR78)</f>
        <v>44900682.520000003</v>
      </c>
      <c r="BS77" s="123"/>
      <c r="BT77" s="118"/>
      <c r="BU77" s="118"/>
      <c r="BV77" s="118"/>
      <c r="BW77" s="118"/>
      <c r="BX77" s="118"/>
      <c r="BY77" s="118"/>
      <c r="BZ77" s="118"/>
      <c r="CA77" s="118"/>
      <c r="CB77" s="118"/>
      <c r="CC77" s="118"/>
      <c r="CD77" s="118"/>
      <c r="CE77" s="118"/>
      <c r="CF77" s="118"/>
      <c r="CG77" s="118"/>
      <c r="CH77" s="118"/>
      <c r="CI77" s="118"/>
      <c r="CJ77" s="118"/>
      <c r="CK77" s="118"/>
      <c r="CL77" s="118"/>
      <c r="CM77" s="118"/>
      <c r="CN77" s="118"/>
      <c r="CO77" s="118"/>
      <c r="CP77" s="118"/>
      <c r="CQ77" s="118"/>
      <c r="CR77" s="118"/>
      <c r="CS77" s="118"/>
      <c r="CT77" s="118"/>
      <c r="CU77" s="118"/>
      <c r="CV77" s="119"/>
      <c r="CW77" s="16"/>
      <c r="CX77" s="16"/>
      <c r="CY77" s="113"/>
      <c r="CZ77" s="123"/>
      <c r="DA77" s="118"/>
      <c r="DB77" s="118"/>
      <c r="DC77" s="118"/>
      <c r="DD77" s="118"/>
      <c r="DE77" s="118"/>
      <c r="DF77" s="118"/>
      <c r="DG77" s="118"/>
      <c r="DH77" s="118"/>
      <c r="DI77" s="118"/>
      <c r="DJ77" s="118"/>
      <c r="DK77" s="118"/>
      <c r="DL77" s="118"/>
      <c r="DM77" s="118"/>
      <c r="DN77" s="118"/>
      <c r="DO77" s="118"/>
      <c r="DP77" s="118"/>
      <c r="DQ77" s="118"/>
      <c r="DR77" s="118"/>
      <c r="DS77" s="118"/>
      <c r="DT77" s="118"/>
      <c r="DU77" s="118"/>
      <c r="DV77" s="118"/>
      <c r="DW77" s="118"/>
      <c r="DX77" s="118"/>
      <c r="DY77" s="118"/>
      <c r="DZ77" s="118"/>
      <c r="EA77" s="118"/>
      <c r="EB77" s="118"/>
      <c r="EC77" s="119"/>
      <c r="EE77" s="17"/>
      <c r="EF77" s="17"/>
      <c r="EG77" s="17"/>
      <c r="EH77" s="17"/>
    </row>
    <row r="78" spans="1:138" ht="15" customHeight="1" x14ac:dyDescent="0.3">
      <c r="A78" s="57"/>
      <c r="B78" s="2" t="str">
        <f>Cronogramas!B77</f>
        <v>1.11.1</v>
      </c>
      <c r="C78" s="49" t="str">
        <f>Cronogramas!C77</f>
        <v xml:space="preserve">Sistema Tetra </v>
      </c>
      <c r="D78" s="4">
        <f>Cronogramas!E77</f>
        <v>1</v>
      </c>
      <c r="E78" s="4">
        <f>Cronogramas!F77</f>
        <v>1</v>
      </c>
      <c r="F78" s="4">
        <f>Cronogramas!G77</f>
        <v>1</v>
      </c>
      <c r="G78" s="4">
        <f>Cronogramas!H77</f>
        <v>1</v>
      </c>
      <c r="H78" s="4">
        <f>Cronogramas!I77</f>
        <v>1</v>
      </c>
      <c r="I78" s="4">
        <f>Cronogramas!J77</f>
        <v>1</v>
      </c>
      <c r="J78" s="4">
        <f>Cronogramas!K77</f>
        <v>1</v>
      </c>
      <c r="K78" s="4">
        <f>Cronogramas!L77</f>
        <v>1</v>
      </c>
      <c r="L78" s="4">
        <f>Cronogramas!M77</f>
        <v>1</v>
      </c>
      <c r="M78" s="4">
        <f>Cronogramas!N77</f>
        <v>1</v>
      </c>
      <c r="N78" s="4">
        <f>Cronogramas!O77</f>
        <v>1</v>
      </c>
      <c r="O78" s="4">
        <f>Cronogramas!P77</f>
        <v>1</v>
      </c>
      <c r="P78" s="4">
        <f>Cronogramas!Q77</f>
        <v>1</v>
      </c>
      <c r="Q78" s="4">
        <f>Cronogramas!R77</f>
        <v>1</v>
      </c>
      <c r="R78" s="4">
        <f>Cronogramas!S77</f>
        <v>1</v>
      </c>
      <c r="S78" s="4">
        <f>Cronogramas!T77</f>
        <v>1</v>
      </c>
      <c r="T78" s="4">
        <f>Cronogramas!U77</f>
        <v>1</v>
      </c>
      <c r="U78" s="4">
        <f>Cronogramas!V77</f>
        <v>1</v>
      </c>
      <c r="V78" s="4">
        <f>Cronogramas!W77</f>
        <v>1</v>
      </c>
      <c r="W78" s="4">
        <f>Cronogramas!X77</f>
        <v>1</v>
      </c>
      <c r="X78" s="4">
        <f>Cronogramas!Y77</f>
        <v>1</v>
      </c>
      <c r="Y78" s="4">
        <f>Cronogramas!Z77</f>
        <v>1</v>
      </c>
      <c r="Z78" s="4">
        <f>Cronogramas!AA77</f>
        <v>1</v>
      </c>
      <c r="AA78" s="4">
        <f>Cronogramas!AB77</f>
        <v>1</v>
      </c>
      <c r="AB78" s="4">
        <f>Cronogramas!AC77</f>
        <v>1</v>
      </c>
      <c r="AC78" s="4">
        <f>Cronogramas!AD77</f>
        <v>1</v>
      </c>
      <c r="AD78" s="4">
        <f>Cronogramas!AE77</f>
        <v>1</v>
      </c>
      <c r="AE78" s="4">
        <f>Cronogramas!AF77</f>
        <v>1</v>
      </c>
      <c r="AF78" s="4">
        <f>Cronogramas!AG77</f>
        <v>1</v>
      </c>
      <c r="AG78" s="4">
        <f>Cronogramas!AH77</f>
        <v>1</v>
      </c>
      <c r="AH78" s="28"/>
      <c r="AI78" s="34" t="s">
        <v>151</v>
      </c>
      <c r="AJ78" s="6">
        <v>30</v>
      </c>
      <c r="AK78" s="148">
        <v>44900682.520000003</v>
      </c>
      <c r="AL78" s="33">
        <f>$AK$78*Cronogramas!AJ77</f>
        <v>44900682.520000003</v>
      </c>
      <c r="AM78" s="33">
        <f>$AK$78*Cronogramas!AK77</f>
        <v>0</v>
      </c>
      <c r="AN78" s="33">
        <f>$AK$78*Cronogramas!AL77</f>
        <v>0</v>
      </c>
      <c r="AO78" s="33">
        <f>$AK$78*Cronogramas!AM77</f>
        <v>0</v>
      </c>
      <c r="AP78" s="33">
        <f>$AK$78*Cronogramas!AN77</f>
        <v>0</v>
      </c>
      <c r="AQ78" s="33">
        <f>$AK$78*Cronogramas!AO77</f>
        <v>0</v>
      </c>
      <c r="AR78" s="33">
        <f>$AK$78*Cronogramas!AP77</f>
        <v>0</v>
      </c>
      <c r="AS78" s="33">
        <f>$AK$78*Cronogramas!AQ77</f>
        <v>0</v>
      </c>
      <c r="AT78" s="33">
        <f>$AK$78*Cronogramas!AR77</f>
        <v>0</v>
      </c>
      <c r="AU78" s="33">
        <f>$AK$78*Cronogramas!AS77</f>
        <v>0</v>
      </c>
      <c r="AV78" s="33">
        <f>$AK$78*Cronogramas!AT77</f>
        <v>0</v>
      </c>
      <c r="AW78" s="33">
        <f>$AK$78*Cronogramas!AU77</f>
        <v>0</v>
      </c>
      <c r="AX78" s="33">
        <f>$AK$78*Cronogramas!AV77</f>
        <v>0</v>
      </c>
      <c r="AY78" s="33">
        <f>$AK$78*Cronogramas!AW77</f>
        <v>0</v>
      </c>
      <c r="AZ78" s="33">
        <f>$AK$78*Cronogramas!AX77</f>
        <v>0</v>
      </c>
      <c r="BA78" s="33">
        <f>$AK$78*Cronogramas!AY77</f>
        <v>0</v>
      </c>
      <c r="BB78" s="33">
        <f>$AK$78*Cronogramas!AZ77</f>
        <v>0</v>
      </c>
      <c r="BC78" s="33">
        <f>$AK$78*Cronogramas!BA77</f>
        <v>0</v>
      </c>
      <c r="BD78" s="33">
        <f>$AK$78*Cronogramas!BB77</f>
        <v>0</v>
      </c>
      <c r="BE78" s="33">
        <f>$AK$78*Cronogramas!BC77</f>
        <v>0</v>
      </c>
      <c r="BF78" s="33">
        <f>$AK$78*Cronogramas!BD77</f>
        <v>0</v>
      </c>
      <c r="BG78" s="33">
        <f>$AK$78*Cronogramas!BE77</f>
        <v>0</v>
      </c>
      <c r="BH78" s="33">
        <f>$AK$78*Cronogramas!BF77</f>
        <v>0</v>
      </c>
      <c r="BI78" s="33">
        <f>$AK$78*Cronogramas!BG77</f>
        <v>0</v>
      </c>
      <c r="BJ78" s="33">
        <f>$AK$78*Cronogramas!BH77</f>
        <v>0</v>
      </c>
      <c r="BK78" s="33">
        <f>$AK$78*Cronogramas!BI77</f>
        <v>0</v>
      </c>
      <c r="BL78" s="33">
        <f>$AK$78*Cronogramas!BJ77</f>
        <v>0</v>
      </c>
      <c r="BM78" s="33">
        <f>$AK$78*Cronogramas!BK77</f>
        <v>0</v>
      </c>
      <c r="BN78" s="33">
        <f>$AK$78*Cronogramas!BL77</f>
        <v>0</v>
      </c>
      <c r="BO78" s="33">
        <f>$AK$78*Cronogramas!BM77</f>
        <v>0</v>
      </c>
      <c r="BP78" s="24"/>
      <c r="BQ78" s="149">
        <v>0</v>
      </c>
      <c r="BR78" s="47">
        <f>AK78*(1-BQ78)</f>
        <v>44900682.520000003</v>
      </c>
      <c r="BS78" s="33">
        <f ca="1">Cronogramas!BO77*$BR78</f>
        <v>0</v>
      </c>
      <c r="BT78" s="33">
        <f ca="1">Cronogramas!BP77*$BR78</f>
        <v>0</v>
      </c>
      <c r="BU78" s="33">
        <f ca="1">Cronogramas!BQ77*$BR78</f>
        <v>0</v>
      </c>
      <c r="BV78" s="33">
        <f ca="1">Cronogramas!BR77*$BR78</f>
        <v>0</v>
      </c>
      <c r="BW78" s="33">
        <f ca="1">Cronogramas!BS77*$BR78</f>
        <v>0</v>
      </c>
      <c r="BX78" s="33">
        <f ca="1">Cronogramas!BT77*$BR78</f>
        <v>0</v>
      </c>
      <c r="BY78" s="33">
        <f ca="1">Cronogramas!BU77*$BR78</f>
        <v>0</v>
      </c>
      <c r="BZ78" s="33">
        <f ca="1">Cronogramas!BV77*$BR78</f>
        <v>0</v>
      </c>
      <c r="CA78" s="33">
        <f ca="1">Cronogramas!BW77*$BR78</f>
        <v>0</v>
      </c>
      <c r="CB78" s="33">
        <f ca="1">Cronogramas!BX77*$BR78</f>
        <v>0</v>
      </c>
      <c r="CC78" s="33">
        <f ca="1">Cronogramas!BY77*$BR78</f>
        <v>0</v>
      </c>
      <c r="CD78" s="33">
        <f ca="1">Cronogramas!BZ77*$BR78</f>
        <v>0</v>
      </c>
      <c r="CE78" s="33">
        <f ca="1">Cronogramas!CA77*$BR78</f>
        <v>0</v>
      </c>
      <c r="CF78" s="33">
        <f ca="1">Cronogramas!CB77*$BR78</f>
        <v>0</v>
      </c>
      <c r="CG78" s="33">
        <f ca="1">Cronogramas!CC77*$BR78</f>
        <v>0</v>
      </c>
      <c r="CH78" s="33">
        <f ca="1">Cronogramas!CD77*$BR78</f>
        <v>0</v>
      </c>
      <c r="CI78" s="33">
        <f ca="1">Cronogramas!CE77*$BR78</f>
        <v>0</v>
      </c>
      <c r="CJ78" s="33">
        <f ca="1">Cronogramas!CF77*$BR78</f>
        <v>0</v>
      </c>
      <c r="CK78" s="33">
        <f ca="1">Cronogramas!CG77*$BR78</f>
        <v>0</v>
      </c>
      <c r="CL78" s="33">
        <f ca="1">Cronogramas!CH77*$BR78</f>
        <v>0</v>
      </c>
      <c r="CM78" s="33">
        <f ca="1">Cronogramas!CI77*$BR78</f>
        <v>0</v>
      </c>
      <c r="CN78" s="33">
        <f ca="1">Cronogramas!CJ77*$BR78</f>
        <v>0</v>
      </c>
      <c r="CO78" s="33">
        <f ca="1">Cronogramas!CK77*$BR78</f>
        <v>0</v>
      </c>
      <c r="CP78" s="33">
        <f ca="1">Cronogramas!CL77*$BR78</f>
        <v>0</v>
      </c>
      <c r="CQ78" s="33">
        <f ca="1">Cronogramas!CM77*$BR78</f>
        <v>0</v>
      </c>
      <c r="CR78" s="33">
        <f ca="1">Cronogramas!CN77*$BR78</f>
        <v>0</v>
      </c>
      <c r="CS78" s="33">
        <f ca="1">Cronogramas!CO77*$BR78</f>
        <v>0</v>
      </c>
      <c r="CT78" s="33">
        <f ca="1">Cronogramas!CP77*$BR78</f>
        <v>0</v>
      </c>
      <c r="CU78" s="33">
        <f ca="1">Cronogramas!CQ77*$BR78</f>
        <v>0</v>
      </c>
      <c r="CV78" s="33">
        <f ca="1">Cronogramas!CR77*$BR78</f>
        <v>0</v>
      </c>
      <c r="CW78" s="16"/>
      <c r="CX78" s="16"/>
      <c r="CY78" s="36">
        <v>0</v>
      </c>
      <c r="CZ78" s="33">
        <f t="shared" ref="CZ78" ca="1" si="56">IF((AL78+BS78)&gt;0,0,(D78*$AK78*$CY78))</f>
        <v>0</v>
      </c>
      <c r="DA78" s="33">
        <f t="shared" ref="DA78" ca="1" si="57">IF((AM78+BT78)&gt;0,0,(E78*$AK78*$CY78))</f>
        <v>0</v>
      </c>
      <c r="DB78" s="33">
        <f t="shared" ref="DB78" ca="1" si="58">IF((AN78+BU78)&gt;0,0,(F78*$AK78*$CY78))</f>
        <v>0</v>
      </c>
      <c r="DC78" s="33">
        <f t="shared" ref="DC78" ca="1" si="59">IF((AO78+BV78)&gt;0,0,(G78*$AK78*$CY78))</f>
        <v>0</v>
      </c>
      <c r="DD78" s="33">
        <f t="shared" ref="DD78" ca="1" si="60">IF((AP78+BW78)&gt;0,0,(H78*$AK78*$CY78))</f>
        <v>0</v>
      </c>
      <c r="DE78" s="33">
        <f t="shared" ref="DE78" ca="1" si="61">IF((AQ78+BX78)&gt;0,0,(I78*$AK78*$CY78))</f>
        <v>0</v>
      </c>
      <c r="DF78" s="33">
        <f t="shared" ref="DF78" ca="1" si="62">IF((AR78+BY78)&gt;0,0,(J78*$AK78*$CY78))</f>
        <v>0</v>
      </c>
      <c r="DG78" s="33">
        <f t="shared" ref="DG78" ca="1" si="63">IF((AS78+BZ78)&gt;0,0,(K78*$AK78*$CY78))</f>
        <v>0</v>
      </c>
      <c r="DH78" s="33">
        <f t="shared" ref="DH78" ca="1" si="64">IF((AT78+CA78)&gt;0,0,(L78*$AK78*$CY78))</f>
        <v>0</v>
      </c>
      <c r="DI78" s="33">
        <f t="shared" ref="DI78" ca="1" si="65">IF((AU78+CB78)&gt;0,0,(M78*$AK78*$CY78))</f>
        <v>0</v>
      </c>
      <c r="DJ78" s="33">
        <f t="shared" ref="DJ78" ca="1" si="66">IF((AV78+CC78)&gt;0,0,(N78*$AK78*$CY78))</f>
        <v>0</v>
      </c>
      <c r="DK78" s="33">
        <f t="shared" ref="DK78" ca="1" si="67">IF((AW78+CD78)&gt;0,0,(O78*$AK78*$CY78))</f>
        <v>0</v>
      </c>
      <c r="DL78" s="33">
        <f t="shared" ref="DL78" ca="1" si="68">IF((AX78+CE78)&gt;0,0,(P78*$AK78*$CY78))</f>
        <v>0</v>
      </c>
      <c r="DM78" s="33">
        <f t="shared" ref="DM78" ca="1" si="69">IF((AY78+CF78)&gt;0,0,(Q78*$AK78*$CY78))</f>
        <v>0</v>
      </c>
      <c r="DN78" s="33">
        <f t="shared" ref="DN78" ca="1" si="70">IF((AZ78+CG78)&gt;0,0,(R78*$AK78*$CY78))</f>
        <v>0</v>
      </c>
      <c r="DO78" s="33">
        <f t="shared" ref="DO78" ca="1" si="71">IF((BA78+CH78)&gt;0,0,(S78*$AK78*$CY78))</f>
        <v>0</v>
      </c>
      <c r="DP78" s="33">
        <f t="shared" ref="DP78" ca="1" si="72">IF((BB78+CI78)&gt;0,0,(T78*$AK78*$CY78))</f>
        <v>0</v>
      </c>
      <c r="DQ78" s="33">
        <f t="shared" ref="DQ78" ca="1" si="73">IF((BC78+CJ78)&gt;0,0,(U78*$AK78*$CY78))</f>
        <v>0</v>
      </c>
      <c r="DR78" s="33">
        <f t="shared" ref="DR78" ca="1" si="74">IF((BD78+CK78)&gt;0,0,(V78*$AK78*$CY78))</f>
        <v>0</v>
      </c>
      <c r="DS78" s="33">
        <f t="shared" ref="DS78" ca="1" si="75">IF((BE78+CL78)&gt;0,0,(W78*$AK78*$CY78))</f>
        <v>0</v>
      </c>
      <c r="DT78" s="33">
        <f t="shared" ref="DT78" ca="1" si="76">IF((BF78+CM78)&gt;0,0,(X78*$AK78*$CY78))</f>
        <v>0</v>
      </c>
      <c r="DU78" s="33">
        <f t="shared" ref="DU78" ca="1" si="77">IF((BG78+CN78)&gt;0,0,(Y78*$AK78*$CY78))</f>
        <v>0</v>
      </c>
      <c r="DV78" s="33">
        <f t="shared" ref="DV78" ca="1" si="78">IF((BH78+CO78)&gt;0,0,(Z78*$AK78*$CY78))</f>
        <v>0</v>
      </c>
      <c r="DW78" s="33">
        <f t="shared" ref="DW78" ca="1" si="79">IF((BI78+CP78)&gt;0,0,(AA78*$AK78*$CY78))</f>
        <v>0</v>
      </c>
      <c r="DX78" s="33">
        <f t="shared" ref="DX78" ca="1" si="80">IF((BJ78+CQ78)&gt;0,0,(AB78*$AK78*$CY78))</f>
        <v>0</v>
      </c>
      <c r="DY78" s="33">
        <f t="shared" ref="DY78" ca="1" si="81">IF((BK78+CR78)&gt;0,0,(AC78*$AK78*$CY78))</f>
        <v>0</v>
      </c>
      <c r="DZ78" s="33">
        <f t="shared" ref="DZ78" ca="1" si="82">IF((BL78+CS78)&gt;0,0,(AD78*$AK78*$CY78))</f>
        <v>0</v>
      </c>
      <c r="EA78" s="33">
        <f t="shared" ref="EA78" ca="1" si="83">IF((BM78+CT78)&gt;0,0,(AE78*$AK78*$CY78))</f>
        <v>0</v>
      </c>
      <c r="EB78" s="33">
        <f t="shared" ref="EB78" ca="1" si="84">IF((BN78+CU78)&gt;0,0,(AF78*$AK78*$CY78))</f>
        <v>0</v>
      </c>
      <c r="EC78" s="33">
        <f t="shared" ref="EC78" ca="1" si="85">IF((BO78+CV78)&gt;0,0,(AG78*$AK78*$CY78))</f>
        <v>0</v>
      </c>
      <c r="EE78" s="17"/>
      <c r="EF78" s="17"/>
      <c r="EG78" s="17"/>
      <c r="EH78" s="17"/>
    </row>
    <row r="79" spans="1:138" ht="15" customHeight="1" x14ac:dyDescent="0.3">
      <c r="A79" s="57"/>
      <c r="B79" s="98" t="str">
        <f>Cronogramas!B78</f>
        <v>1.12</v>
      </c>
      <c r="C79" s="112" t="str">
        <f>Cronogramas!C78</f>
        <v>Sistema de Abastecimento de Veículos Elétricos</v>
      </c>
      <c r="D79" s="108"/>
      <c r="E79" s="109"/>
      <c r="F79" s="109"/>
      <c r="G79" s="109"/>
      <c r="H79" s="109"/>
      <c r="I79" s="109"/>
      <c r="J79" s="109"/>
      <c r="K79" s="109"/>
      <c r="L79" s="109"/>
      <c r="M79" s="109"/>
      <c r="N79" s="109"/>
      <c r="O79" s="109"/>
      <c r="P79" s="109"/>
      <c r="Q79" s="109"/>
      <c r="R79" s="110"/>
      <c r="S79" s="108"/>
      <c r="T79" s="109"/>
      <c r="U79" s="109"/>
      <c r="V79" s="109"/>
      <c r="W79" s="111"/>
      <c r="X79" s="109"/>
      <c r="Y79" s="109"/>
      <c r="Z79" s="109"/>
      <c r="AA79" s="109"/>
      <c r="AB79" s="109"/>
      <c r="AC79" s="109"/>
      <c r="AD79" s="109"/>
      <c r="AE79" s="109"/>
      <c r="AF79" s="109"/>
      <c r="AG79" s="110"/>
      <c r="AH79" s="29"/>
      <c r="AI79" s="121"/>
      <c r="AJ79" s="113"/>
      <c r="AK79" s="122"/>
      <c r="AL79" s="118"/>
      <c r="AM79" s="118"/>
      <c r="AN79" s="118"/>
      <c r="AO79" s="118"/>
      <c r="AP79" s="118"/>
      <c r="AQ79" s="118"/>
      <c r="AR79" s="118"/>
      <c r="AS79" s="118"/>
      <c r="AT79" s="118"/>
      <c r="AU79" s="118"/>
      <c r="AV79" s="118"/>
      <c r="AW79" s="118"/>
      <c r="AX79" s="118"/>
      <c r="AY79" s="118"/>
      <c r="AZ79" s="118"/>
      <c r="BA79" s="118"/>
      <c r="BB79" s="118"/>
      <c r="BC79" s="118"/>
      <c r="BD79" s="118"/>
      <c r="BE79" s="118"/>
      <c r="BF79" s="118"/>
      <c r="BG79" s="118"/>
      <c r="BH79" s="118"/>
      <c r="BI79" s="118"/>
      <c r="BJ79" s="118"/>
      <c r="BK79" s="118"/>
      <c r="BL79" s="118"/>
      <c r="BM79" s="118"/>
      <c r="BN79" s="118"/>
      <c r="BO79" s="118"/>
      <c r="BQ79" s="123"/>
      <c r="BR79" s="124">
        <f>SUBTOTAL(9,BR80)</f>
        <v>158772.712</v>
      </c>
      <c r="BS79" s="123"/>
      <c r="BT79" s="118"/>
      <c r="BU79" s="118"/>
      <c r="BV79" s="118"/>
      <c r="BW79" s="118"/>
      <c r="BX79" s="118"/>
      <c r="BY79" s="118"/>
      <c r="BZ79" s="118"/>
      <c r="CA79" s="118"/>
      <c r="CB79" s="118"/>
      <c r="CC79" s="118"/>
      <c r="CD79" s="118"/>
      <c r="CE79" s="118"/>
      <c r="CF79" s="118"/>
      <c r="CG79" s="118"/>
      <c r="CH79" s="118"/>
      <c r="CI79" s="118"/>
      <c r="CJ79" s="118"/>
      <c r="CK79" s="118"/>
      <c r="CL79" s="118"/>
      <c r="CM79" s="118"/>
      <c r="CN79" s="118"/>
      <c r="CO79" s="118"/>
      <c r="CP79" s="118"/>
      <c r="CQ79" s="118"/>
      <c r="CR79" s="118"/>
      <c r="CS79" s="118"/>
      <c r="CT79" s="118"/>
      <c r="CU79" s="118"/>
      <c r="CV79" s="119"/>
      <c r="CW79" s="16"/>
      <c r="CX79" s="16"/>
      <c r="CY79" s="113"/>
      <c r="CZ79" s="123"/>
      <c r="DA79" s="118"/>
      <c r="DB79" s="118"/>
      <c r="DC79" s="118"/>
      <c r="DD79" s="118"/>
      <c r="DE79" s="118"/>
      <c r="DF79" s="118"/>
      <c r="DG79" s="118"/>
      <c r="DH79" s="118"/>
      <c r="DI79" s="118"/>
      <c r="DJ79" s="118"/>
      <c r="DK79" s="118"/>
      <c r="DL79" s="118"/>
      <c r="DM79" s="118"/>
      <c r="DN79" s="118"/>
      <c r="DO79" s="118"/>
      <c r="DP79" s="118"/>
      <c r="DQ79" s="118"/>
      <c r="DR79" s="118"/>
      <c r="DS79" s="118"/>
      <c r="DT79" s="118"/>
      <c r="DU79" s="118"/>
      <c r="DV79" s="118"/>
      <c r="DW79" s="118"/>
      <c r="DX79" s="118"/>
      <c r="DY79" s="118"/>
      <c r="DZ79" s="118"/>
      <c r="EA79" s="118"/>
      <c r="EB79" s="118"/>
      <c r="EC79" s="119"/>
      <c r="EE79" s="17"/>
      <c r="EF79" s="17"/>
      <c r="EG79" s="17"/>
      <c r="EH79" s="17"/>
    </row>
    <row r="80" spans="1:138" ht="15" customHeight="1" x14ac:dyDescent="0.3">
      <c r="A80" s="57"/>
      <c r="B80" s="2" t="str">
        <f>Cronogramas!B79</f>
        <v>1.12.1</v>
      </c>
      <c r="C80" s="49" t="str">
        <f>Cronogramas!C79</f>
        <v>Sistema de Abastecimento de Veículos Elétricos</v>
      </c>
      <c r="D80" s="4">
        <f>Cronogramas!E79</f>
        <v>1</v>
      </c>
      <c r="E80" s="4">
        <f>Cronogramas!F79</f>
        <v>1</v>
      </c>
      <c r="F80" s="4">
        <f>Cronogramas!G79</f>
        <v>1</v>
      </c>
      <c r="G80" s="4">
        <f>Cronogramas!H79</f>
        <v>1</v>
      </c>
      <c r="H80" s="4">
        <f>Cronogramas!I79</f>
        <v>1</v>
      </c>
      <c r="I80" s="4">
        <f>Cronogramas!J79</f>
        <v>1</v>
      </c>
      <c r="J80" s="4">
        <f>Cronogramas!K79</f>
        <v>1</v>
      </c>
      <c r="K80" s="4">
        <f>Cronogramas!L79</f>
        <v>1</v>
      </c>
      <c r="L80" s="4">
        <f>Cronogramas!M79</f>
        <v>1</v>
      </c>
      <c r="M80" s="4">
        <f>Cronogramas!N79</f>
        <v>1</v>
      </c>
      <c r="N80" s="4">
        <f>Cronogramas!O79</f>
        <v>1</v>
      </c>
      <c r="O80" s="4">
        <f>Cronogramas!P79</f>
        <v>1</v>
      </c>
      <c r="P80" s="4">
        <f>Cronogramas!Q79</f>
        <v>1</v>
      </c>
      <c r="Q80" s="4">
        <f>Cronogramas!R79</f>
        <v>1</v>
      </c>
      <c r="R80" s="4">
        <f>Cronogramas!S79</f>
        <v>1</v>
      </c>
      <c r="S80" s="4">
        <f>Cronogramas!T79</f>
        <v>1</v>
      </c>
      <c r="T80" s="4">
        <f>Cronogramas!U79</f>
        <v>1</v>
      </c>
      <c r="U80" s="4">
        <f>Cronogramas!V79</f>
        <v>1</v>
      </c>
      <c r="V80" s="4">
        <f>Cronogramas!W79</f>
        <v>1</v>
      </c>
      <c r="W80" s="4">
        <f>Cronogramas!X79</f>
        <v>1</v>
      </c>
      <c r="X80" s="4">
        <f>Cronogramas!Y79</f>
        <v>1</v>
      </c>
      <c r="Y80" s="4">
        <f>Cronogramas!Z79</f>
        <v>1</v>
      </c>
      <c r="Z80" s="4">
        <f>Cronogramas!AA79</f>
        <v>1</v>
      </c>
      <c r="AA80" s="4">
        <f>Cronogramas!AB79</f>
        <v>1</v>
      </c>
      <c r="AB80" s="4">
        <f>Cronogramas!AC79</f>
        <v>1</v>
      </c>
      <c r="AC80" s="4">
        <f>Cronogramas!AD79</f>
        <v>1</v>
      </c>
      <c r="AD80" s="4">
        <f>Cronogramas!AE79</f>
        <v>1</v>
      </c>
      <c r="AE80" s="4">
        <f>Cronogramas!AF79</f>
        <v>1</v>
      </c>
      <c r="AF80" s="4">
        <f>Cronogramas!AG79</f>
        <v>1</v>
      </c>
      <c r="AG80" s="4">
        <f>Cronogramas!AH79</f>
        <v>1</v>
      </c>
      <c r="AH80" s="28"/>
      <c r="AI80" s="34" t="s">
        <v>151</v>
      </c>
      <c r="AJ80" s="6">
        <f>Cronogramas!D79</f>
        <v>15</v>
      </c>
      <c r="AK80" s="148">
        <v>226818.16</v>
      </c>
      <c r="AL80" s="33">
        <f>$AK$80*Cronogramas!AJ79</f>
        <v>226818.16</v>
      </c>
      <c r="AM80" s="33">
        <f>$AK$80*Cronogramas!AK79</f>
        <v>0</v>
      </c>
      <c r="AN80" s="33">
        <f>$AK$80*Cronogramas!AL79</f>
        <v>0</v>
      </c>
      <c r="AO80" s="33">
        <f>$AK$80*Cronogramas!AM79</f>
        <v>0</v>
      </c>
      <c r="AP80" s="33">
        <f>$AK$80*Cronogramas!AN79</f>
        <v>0</v>
      </c>
      <c r="AQ80" s="33">
        <f>$AK$80*Cronogramas!AO79</f>
        <v>0</v>
      </c>
      <c r="AR80" s="33">
        <f>$AK$80*Cronogramas!AP79</f>
        <v>0</v>
      </c>
      <c r="AS80" s="33">
        <f>$AK$80*Cronogramas!AQ79</f>
        <v>0</v>
      </c>
      <c r="AT80" s="33">
        <f>$AK$80*Cronogramas!AR79</f>
        <v>0</v>
      </c>
      <c r="AU80" s="33">
        <f>$AK$80*Cronogramas!AS79</f>
        <v>0</v>
      </c>
      <c r="AV80" s="33">
        <f>$AK$80*Cronogramas!AT79</f>
        <v>0</v>
      </c>
      <c r="AW80" s="33">
        <f>$AK$80*Cronogramas!AU79</f>
        <v>0</v>
      </c>
      <c r="AX80" s="33">
        <f>$AK$80*Cronogramas!AV79</f>
        <v>0</v>
      </c>
      <c r="AY80" s="33">
        <f>$AK$80*Cronogramas!AW79</f>
        <v>0</v>
      </c>
      <c r="AZ80" s="33">
        <f>$AK$80*Cronogramas!AX79</f>
        <v>0</v>
      </c>
      <c r="BA80" s="33">
        <f>$AK$80*Cronogramas!AY79</f>
        <v>0</v>
      </c>
      <c r="BB80" s="33">
        <f>$AK$80*Cronogramas!AZ79</f>
        <v>0</v>
      </c>
      <c r="BC80" s="33">
        <f>$AK$80*Cronogramas!BA79</f>
        <v>0</v>
      </c>
      <c r="BD80" s="33">
        <f>$AK$80*Cronogramas!BB79</f>
        <v>0</v>
      </c>
      <c r="BE80" s="33">
        <f>$AK$80*Cronogramas!BC79</f>
        <v>0</v>
      </c>
      <c r="BF80" s="33">
        <f>$AK$80*Cronogramas!BD79</f>
        <v>0</v>
      </c>
      <c r="BG80" s="33">
        <f>$AK$80*Cronogramas!BE79</f>
        <v>0</v>
      </c>
      <c r="BH80" s="33">
        <f>$AK$80*Cronogramas!BF79</f>
        <v>0</v>
      </c>
      <c r="BI80" s="33">
        <f>$AK$80*Cronogramas!BG79</f>
        <v>0</v>
      </c>
      <c r="BJ80" s="33">
        <f>$AK$80*Cronogramas!BH79</f>
        <v>0</v>
      </c>
      <c r="BK80" s="33">
        <f>$AK$80*Cronogramas!BI79</f>
        <v>0</v>
      </c>
      <c r="BL80" s="33">
        <f>$AK$80*Cronogramas!BJ79</f>
        <v>0</v>
      </c>
      <c r="BM80" s="33">
        <f>$AK$80*Cronogramas!BK79</f>
        <v>0</v>
      </c>
      <c r="BN80" s="33">
        <f>$AK$80*Cronogramas!BL79</f>
        <v>0</v>
      </c>
      <c r="BO80" s="33">
        <f>$AK$80*Cronogramas!BM79</f>
        <v>0</v>
      </c>
      <c r="BP80" s="24"/>
      <c r="BQ80" s="150">
        <v>0.3</v>
      </c>
      <c r="BR80" s="47">
        <f>AK80*(1-BQ80)</f>
        <v>158772.712</v>
      </c>
      <c r="BS80" s="33">
        <f ca="1">Cronogramas!BO79*$BR80</f>
        <v>0</v>
      </c>
      <c r="BT80" s="33">
        <f ca="1">Cronogramas!BP79*$BR80</f>
        <v>0</v>
      </c>
      <c r="BU80" s="33">
        <f ca="1">Cronogramas!BQ79*$BR80</f>
        <v>0</v>
      </c>
      <c r="BV80" s="33">
        <f ca="1">Cronogramas!BR79*$BR80</f>
        <v>0</v>
      </c>
      <c r="BW80" s="33">
        <f ca="1">Cronogramas!BS79*$BR80</f>
        <v>0</v>
      </c>
      <c r="BX80" s="33">
        <f ca="1">Cronogramas!BT79*$BR80</f>
        <v>0</v>
      </c>
      <c r="BY80" s="33">
        <f ca="1">Cronogramas!BU79*$BR80</f>
        <v>0</v>
      </c>
      <c r="BZ80" s="33">
        <f ca="1">Cronogramas!BV79*$BR80</f>
        <v>0</v>
      </c>
      <c r="CA80" s="33">
        <f ca="1">Cronogramas!BW79*$BR80</f>
        <v>0</v>
      </c>
      <c r="CB80" s="33">
        <f ca="1">Cronogramas!BX79*$BR80</f>
        <v>0</v>
      </c>
      <c r="CC80" s="33">
        <f ca="1">Cronogramas!BY79*$BR80</f>
        <v>0</v>
      </c>
      <c r="CD80" s="33">
        <f ca="1">Cronogramas!BZ79*$BR80</f>
        <v>0</v>
      </c>
      <c r="CE80" s="33">
        <f ca="1">Cronogramas!CA79*$BR80</f>
        <v>0</v>
      </c>
      <c r="CF80" s="33">
        <f ca="1">Cronogramas!CB79*$BR80</f>
        <v>0</v>
      </c>
      <c r="CG80" s="33">
        <f ca="1">Cronogramas!CC79*$BR80</f>
        <v>0</v>
      </c>
      <c r="CH80" s="33">
        <f ca="1">Cronogramas!CD79*$BR80</f>
        <v>158772.712</v>
      </c>
      <c r="CI80" s="33">
        <f ca="1">Cronogramas!CE79*$BR80</f>
        <v>0</v>
      </c>
      <c r="CJ80" s="33">
        <f ca="1">Cronogramas!CF79*$BR80</f>
        <v>0</v>
      </c>
      <c r="CK80" s="33">
        <f ca="1">Cronogramas!CG79*$BR80</f>
        <v>0</v>
      </c>
      <c r="CL80" s="33">
        <f ca="1">Cronogramas!CH79*$BR80</f>
        <v>0</v>
      </c>
      <c r="CM80" s="33">
        <f ca="1">Cronogramas!CI79*$BR80</f>
        <v>0</v>
      </c>
      <c r="CN80" s="33">
        <f ca="1">Cronogramas!CJ79*$BR80</f>
        <v>0</v>
      </c>
      <c r="CO80" s="33">
        <f ca="1">Cronogramas!CK79*$BR80</f>
        <v>0</v>
      </c>
      <c r="CP80" s="33">
        <f ca="1">Cronogramas!CL79*$BR80</f>
        <v>0</v>
      </c>
      <c r="CQ80" s="33">
        <f ca="1">Cronogramas!CM79*$BR80</f>
        <v>0</v>
      </c>
      <c r="CR80" s="33">
        <f ca="1">Cronogramas!CN79*$BR80</f>
        <v>0</v>
      </c>
      <c r="CS80" s="33">
        <f ca="1">Cronogramas!CO79*$BR80</f>
        <v>0</v>
      </c>
      <c r="CT80" s="33">
        <f ca="1">Cronogramas!CP79*$BR80</f>
        <v>0</v>
      </c>
      <c r="CU80" s="33">
        <f ca="1">Cronogramas!CQ79*$BR80</f>
        <v>0</v>
      </c>
      <c r="CV80" s="33">
        <f ca="1">Cronogramas!CR79*$BR80</f>
        <v>0</v>
      </c>
      <c r="CW80" s="16"/>
      <c r="CX80" s="16"/>
      <c r="CY80" s="151">
        <v>2.5000000000000001E-2</v>
      </c>
      <c r="CZ80" s="33">
        <f t="shared" ref="CZ80" ca="1" si="86">IF((AL80+BS80)&gt;0,0,(D80*$AK80*$CY80))</f>
        <v>0</v>
      </c>
      <c r="DA80" s="33">
        <f t="shared" ref="DA80" ca="1" si="87">IF((AM80+BT80)&gt;0,0,(E80*$AK80*$CY80))</f>
        <v>5670.4540000000006</v>
      </c>
      <c r="DB80" s="33">
        <f t="shared" ref="DB80" ca="1" si="88">IF((AN80+BU80)&gt;0,0,(F80*$AK80*$CY80))</f>
        <v>5670.4540000000006</v>
      </c>
      <c r="DC80" s="33">
        <f t="shared" ref="DC80" ca="1" si="89">IF((AO80+BV80)&gt;0,0,(G80*$AK80*$CY80))</f>
        <v>5670.4540000000006</v>
      </c>
      <c r="DD80" s="33">
        <f t="shared" ref="DD80" ca="1" si="90">IF((AP80+BW80)&gt;0,0,(H80*$AK80*$CY80))</f>
        <v>5670.4540000000006</v>
      </c>
      <c r="DE80" s="33">
        <f t="shared" ref="DE80" ca="1" si="91">IF((AQ80+BX80)&gt;0,0,(I80*$AK80*$CY80))</f>
        <v>5670.4540000000006</v>
      </c>
      <c r="DF80" s="33">
        <f t="shared" ref="DF80" ca="1" si="92">IF((AR80+BY80)&gt;0,0,(J80*$AK80*$CY80))</f>
        <v>5670.4540000000006</v>
      </c>
      <c r="DG80" s="33">
        <f t="shared" ref="DG80" ca="1" si="93">IF((AS80+BZ80)&gt;0,0,(K80*$AK80*$CY80))</f>
        <v>5670.4540000000006</v>
      </c>
      <c r="DH80" s="33">
        <f t="shared" ref="DH80" ca="1" si="94">IF((AT80+CA80)&gt;0,0,(L80*$AK80*$CY80))</f>
        <v>5670.4540000000006</v>
      </c>
      <c r="DI80" s="33">
        <f t="shared" ref="DI80" ca="1" si="95">IF((AU80+CB80)&gt;0,0,(M80*$AK80*$CY80))</f>
        <v>5670.4540000000006</v>
      </c>
      <c r="DJ80" s="33">
        <f t="shared" ref="DJ80" ca="1" si="96">IF((AV80+CC80)&gt;0,0,(N80*$AK80*$CY80))</f>
        <v>5670.4540000000006</v>
      </c>
      <c r="DK80" s="33">
        <f t="shared" ref="DK80" ca="1" si="97">IF((AW80+CD80)&gt;0,0,(O80*$AK80*$CY80))</f>
        <v>5670.4540000000006</v>
      </c>
      <c r="DL80" s="33">
        <f t="shared" ref="DL80" ca="1" si="98">IF((AX80+CE80)&gt;0,0,(P80*$AK80*$CY80))</f>
        <v>5670.4540000000006</v>
      </c>
      <c r="DM80" s="33">
        <f t="shared" ref="DM80" ca="1" si="99">IF((AY80+CF80)&gt;0,0,(Q80*$AK80*$CY80))</f>
        <v>5670.4540000000006</v>
      </c>
      <c r="DN80" s="33">
        <f t="shared" ref="DN80" ca="1" si="100">IF((AZ80+CG80)&gt;0,0,(R80*$AK80*$CY80))</f>
        <v>5670.4540000000006</v>
      </c>
      <c r="DO80" s="33">
        <f t="shared" ref="DO80" ca="1" si="101">IF((BA80+CH80)&gt;0,0,(S80*$AK80*$CY80))</f>
        <v>0</v>
      </c>
      <c r="DP80" s="33">
        <f t="shared" ref="DP80" ca="1" si="102">IF((BB80+CI80)&gt;0,0,(T80*$AK80*$CY80))</f>
        <v>5670.4540000000006</v>
      </c>
      <c r="DQ80" s="33">
        <f t="shared" ref="DQ80" ca="1" si="103">IF((BC80+CJ80)&gt;0,0,(U80*$AK80*$CY80))</f>
        <v>5670.4540000000006</v>
      </c>
      <c r="DR80" s="33">
        <f t="shared" ref="DR80" ca="1" si="104">IF((BD80+CK80)&gt;0,0,(V80*$AK80*$CY80))</f>
        <v>5670.4540000000006</v>
      </c>
      <c r="DS80" s="33">
        <f t="shared" ref="DS80" ca="1" si="105">IF((BE80+CL80)&gt;0,0,(W80*$AK80*$CY80))</f>
        <v>5670.4540000000006</v>
      </c>
      <c r="DT80" s="33">
        <f t="shared" ref="DT80" ca="1" si="106">IF((BF80+CM80)&gt;0,0,(X80*$AK80*$CY80))</f>
        <v>5670.4540000000006</v>
      </c>
      <c r="DU80" s="33">
        <f t="shared" ref="DU80" ca="1" si="107">IF((BG80+CN80)&gt;0,0,(Y80*$AK80*$CY80))</f>
        <v>5670.4540000000006</v>
      </c>
      <c r="DV80" s="33">
        <f t="shared" ref="DV80" ca="1" si="108">IF((BH80+CO80)&gt;0,0,(Z80*$AK80*$CY80))</f>
        <v>5670.4540000000006</v>
      </c>
      <c r="DW80" s="33">
        <f t="shared" ref="DW80" ca="1" si="109">IF((BI80+CP80)&gt;0,0,(AA80*$AK80*$CY80))</f>
        <v>5670.4540000000006</v>
      </c>
      <c r="DX80" s="33">
        <f t="shared" ref="DX80" ca="1" si="110">IF((BJ80+CQ80)&gt;0,0,(AB80*$AK80*$CY80))</f>
        <v>5670.4540000000006</v>
      </c>
      <c r="DY80" s="33">
        <f t="shared" ref="DY80" ca="1" si="111">IF((BK80+CR80)&gt;0,0,(AC80*$AK80*$CY80))</f>
        <v>5670.4540000000006</v>
      </c>
      <c r="DZ80" s="33">
        <f t="shared" ref="DZ80" ca="1" si="112">IF((BL80+CS80)&gt;0,0,(AD80*$AK80*$CY80))</f>
        <v>5670.4540000000006</v>
      </c>
      <c r="EA80" s="33">
        <f t="shared" ref="EA80" ca="1" si="113">IF((BM80+CT80)&gt;0,0,(AE80*$AK80*$CY80))</f>
        <v>5670.4540000000006</v>
      </c>
      <c r="EB80" s="33">
        <f t="shared" ref="EB80" ca="1" si="114">IF((BN80+CU80)&gt;0,0,(AF80*$AK80*$CY80))</f>
        <v>5670.4540000000006</v>
      </c>
      <c r="EC80" s="33">
        <f t="shared" ref="EC80" ca="1" si="115">IF((BO80+CV80)&gt;0,0,(AG80*$AK80*$CY80))</f>
        <v>5670.4540000000006</v>
      </c>
      <c r="EE80" s="17"/>
      <c r="EF80" s="17"/>
      <c r="EG80" s="17"/>
      <c r="EH80" s="17"/>
    </row>
    <row r="81" spans="2:138" ht="15" customHeight="1" x14ac:dyDescent="0.3">
      <c r="B81" s="45"/>
      <c r="C81" s="32"/>
      <c r="AI81" s="199" t="s">
        <v>110</v>
      </c>
      <c r="AJ81" s="199"/>
      <c r="AK81" s="50">
        <f>SUM(AL81:BO81)</f>
        <v>272490650.57252395</v>
      </c>
      <c r="AL81" s="60">
        <f>SUM(AL23:AL80)</f>
        <v>199886630.02340877</v>
      </c>
      <c r="AM81" s="60">
        <f t="shared" ref="AM81:BO81" si="116">SUM(AM23:AM80)</f>
        <v>6932828.5491151661</v>
      </c>
      <c r="AN81" s="60">
        <f t="shared" si="116"/>
        <v>36106400</v>
      </c>
      <c r="AO81" s="60">
        <f t="shared" si="116"/>
        <v>29564792</v>
      </c>
      <c r="AP81" s="60">
        <f t="shared" si="116"/>
        <v>0</v>
      </c>
      <c r="AQ81" s="60">
        <f t="shared" si="116"/>
        <v>0</v>
      </c>
      <c r="AR81" s="60">
        <f t="shared" si="116"/>
        <v>0</v>
      </c>
      <c r="AS81" s="60">
        <f t="shared" si="116"/>
        <v>0</v>
      </c>
      <c r="AT81" s="60">
        <f t="shared" si="116"/>
        <v>0</v>
      </c>
      <c r="AU81" s="60">
        <f t="shared" si="116"/>
        <v>0</v>
      </c>
      <c r="AV81" s="60">
        <f t="shared" si="116"/>
        <v>0</v>
      </c>
      <c r="AW81" s="60">
        <f t="shared" si="116"/>
        <v>0</v>
      </c>
      <c r="AX81" s="60">
        <f t="shared" si="116"/>
        <v>0</v>
      </c>
      <c r="AY81" s="60">
        <f t="shared" si="116"/>
        <v>0</v>
      </c>
      <c r="AZ81" s="60">
        <f t="shared" si="116"/>
        <v>0</v>
      </c>
      <c r="BA81" s="60">
        <f t="shared" si="116"/>
        <v>0</v>
      </c>
      <c r="BB81" s="60">
        <f t="shared" si="116"/>
        <v>0</v>
      </c>
      <c r="BC81" s="60">
        <f t="shared" si="116"/>
        <v>0</v>
      </c>
      <c r="BD81" s="60">
        <f t="shared" si="116"/>
        <v>0</v>
      </c>
      <c r="BE81" s="60">
        <f t="shared" si="116"/>
        <v>0</v>
      </c>
      <c r="BF81" s="60">
        <f t="shared" si="116"/>
        <v>0</v>
      </c>
      <c r="BG81" s="60">
        <f t="shared" si="116"/>
        <v>0</v>
      </c>
      <c r="BH81" s="60">
        <f t="shared" si="116"/>
        <v>0</v>
      </c>
      <c r="BI81" s="60">
        <f t="shared" si="116"/>
        <v>0</v>
      </c>
      <c r="BJ81" s="60">
        <f t="shared" si="116"/>
        <v>0</v>
      </c>
      <c r="BK81" s="60">
        <f t="shared" si="116"/>
        <v>0</v>
      </c>
      <c r="BL81" s="60">
        <f t="shared" si="116"/>
        <v>0</v>
      </c>
      <c r="BM81" s="60">
        <f t="shared" si="116"/>
        <v>0</v>
      </c>
      <c r="BN81" s="60">
        <f t="shared" si="116"/>
        <v>0</v>
      </c>
      <c r="BO81" s="60">
        <f t="shared" si="116"/>
        <v>0</v>
      </c>
      <c r="BP81" s="25"/>
      <c r="BQ81" s="50" t="s">
        <v>110</v>
      </c>
      <c r="BR81" s="50">
        <f ca="1">SUM(BS81:CV81)</f>
        <v>127593831.39793678</v>
      </c>
      <c r="BS81" s="7">
        <f ca="1">SUM(BS22:BS80)</f>
        <v>0</v>
      </c>
      <c r="BT81" s="7">
        <f t="shared" ref="BT81:CV81" ca="1" si="117">SUM(BT22:BT80)</f>
        <v>0</v>
      </c>
      <c r="BU81" s="7">
        <f t="shared" ca="1" si="117"/>
        <v>0</v>
      </c>
      <c r="BV81" s="7">
        <f t="shared" ca="1" si="117"/>
        <v>0</v>
      </c>
      <c r="BW81" s="7">
        <f t="shared" ca="1" si="117"/>
        <v>798613.16820219741</v>
      </c>
      <c r="BX81" s="7">
        <f t="shared" ca="1" si="117"/>
        <v>2792929.2860177006</v>
      </c>
      <c r="BY81" s="7">
        <f t="shared" ca="1" si="117"/>
        <v>1728374.8942036498</v>
      </c>
      <c r="BZ81" s="7">
        <f t="shared" ca="1" si="117"/>
        <v>0</v>
      </c>
      <c r="CA81" s="7">
        <f t="shared" ca="1" si="117"/>
        <v>798613.16820219741</v>
      </c>
      <c r="CB81" s="7">
        <f t="shared" ca="1" si="117"/>
        <v>0</v>
      </c>
      <c r="CC81" s="7">
        <f t="shared" ca="1" si="117"/>
        <v>5191031.264159454</v>
      </c>
      <c r="CD81" s="7">
        <f t="shared" ca="1" si="117"/>
        <v>1728374.8942036498</v>
      </c>
      <c r="CE81" s="7">
        <f t="shared" ca="1" si="117"/>
        <v>18851813.168202199</v>
      </c>
      <c r="CF81" s="7">
        <f t="shared" ca="1" si="117"/>
        <v>26608312.800000001</v>
      </c>
      <c r="CG81" s="7">
        <f t="shared" ca="1" si="117"/>
        <v>0</v>
      </c>
      <c r="CH81" s="7">
        <f t="shared" ca="1" si="117"/>
        <v>3708634.649148847</v>
      </c>
      <c r="CI81" s="7">
        <f t="shared" ca="1" si="117"/>
        <v>6889071.4624058474</v>
      </c>
      <c r="CJ81" s="7">
        <f t="shared" ca="1" si="117"/>
        <v>0</v>
      </c>
      <c r="CK81" s="7">
        <f t="shared" ca="1" si="117"/>
        <v>0</v>
      </c>
      <c r="CL81" s="7">
        <f t="shared" ca="1" si="117"/>
        <v>0</v>
      </c>
      <c r="CM81" s="7">
        <f t="shared" ca="1" si="117"/>
        <v>5989644.4323616503</v>
      </c>
      <c r="CN81" s="7">
        <f t="shared" ca="1" si="117"/>
        <v>1728374.8942036498</v>
      </c>
      <c r="CO81" s="7">
        <f t="shared" ca="1" si="117"/>
        <v>18053200</v>
      </c>
      <c r="CP81" s="7">
        <f t="shared" ca="1" si="117"/>
        <v>26608312.800000001</v>
      </c>
      <c r="CQ81" s="7">
        <f t="shared" ca="1" si="117"/>
        <v>798613.16820219741</v>
      </c>
      <c r="CR81" s="7">
        <f t="shared" ca="1" si="117"/>
        <v>2792929.2860177006</v>
      </c>
      <c r="CS81" s="7">
        <f t="shared" ca="1" si="117"/>
        <v>1728374.8942036498</v>
      </c>
      <c r="CT81" s="7">
        <f t="shared" ca="1" si="117"/>
        <v>0</v>
      </c>
      <c r="CU81" s="7">
        <f t="shared" ca="1" si="117"/>
        <v>798613.16820219741</v>
      </c>
      <c r="CV81" s="7">
        <f t="shared" ca="1" si="117"/>
        <v>0</v>
      </c>
      <c r="CX81" s="16"/>
      <c r="CY81" s="50">
        <f ca="1">SUM(CZ81:EC81)</f>
        <v>494517417.81114399</v>
      </c>
      <c r="CZ81" s="7">
        <f ca="1">SUM(CZ22:CZ80)</f>
        <v>0</v>
      </c>
      <c r="DA81" s="7">
        <f t="shared" ref="DA81:EC81" ca="1" si="118">SUM(DA22:DA80)</f>
        <v>15245016.941704411</v>
      </c>
      <c r="DB81" s="7">
        <f t="shared" ca="1" si="118"/>
        <v>15418337.655432291</v>
      </c>
      <c r="DC81" s="7">
        <f t="shared" ca="1" si="118"/>
        <v>15959933.655432291</v>
      </c>
      <c r="DD81" s="7">
        <f t="shared" ca="1" si="118"/>
        <v>17415989.556315564</v>
      </c>
      <c r="DE81" s="7">
        <f t="shared" ca="1" si="118"/>
        <v>17283010.517320197</v>
      </c>
      <c r="DF81" s="7">
        <f t="shared" ca="1" si="118"/>
        <v>17390162.841704413</v>
      </c>
      <c r="DG81" s="7">
        <f t="shared" ca="1" si="118"/>
        <v>17438173.255432293</v>
      </c>
      <c r="DH81" s="7">
        <f t="shared" ca="1" si="118"/>
        <v>17415989.556315564</v>
      </c>
      <c r="DI81" s="7">
        <f t="shared" ca="1" si="118"/>
        <v>17438173.255432293</v>
      </c>
      <c r="DJ81" s="7">
        <f t="shared" ca="1" si="118"/>
        <v>17215284.14947436</v>
      </c>
      <c r="DK81" s="7">
        <f t="shared" ca="1" si="118"/>
        <v>17390162.841704413</v>
      </c>
      <c r="DL81" s="7">
        <f t="shared" ca="1" si="118"/>
        <v>16874393.556315564</v>
      </c>
      <c r="DM81" s="7">
        <f t="shared" ca="1" si="118"/>
        <v>15959933.655432291</v>
      </c>
      <c r="DN81" s="7">
        <f t="shared" ca="1" si="118"/>
        <v>17438173.255432293</v>
      </c>
      <c r="DO81" s="7">
        <f t="shared" ca="1" si="118"/>
        <v>17256221.323364209</v>
      </c>
      <c r="DP81" s="7">
        <f t="shared" ca="1" si="118"/>
        <v>17242668.842587683</v>
      </c>
      <c r="DQ81" s="7">
        <f t="shared" ca="1" si="118"/>
        <v>17438173.255432293</v>
      </c>
      <c r="DR81" s="7">
        <f t="shared" ca="1" si="118"/>
        <v>17438173.255432293</v>
      </c>
      <c r="DS81" s="7">
        <f t="shared" ca="1" si="118"/>
        <v>17438173.255432293</v>
      </c>
      <c r="DT81" s="7">
        <f t="shared" ca="1" si="118"/>
        <v>17193100.450357635</v>
      </c>
      <c r="DU81" s="7">
        <f t="shared" ca="1" si="118"/>
        <v>17390162.841704413</v>
      </c>
      <c r="DV81" s="7">
        <f t="shared" ca="1" si="118"/>
        <v>16896577.255432293</v>
      </c>
      <c r="DW81" s="7">
        <f t="shared" ca="1" si="118"/>
        <v>15959933.655432291</v>
      </c>
      <c r="DX81" s="7">
        <f t="shared" ca="1" si="118"/>
        <v>17415989.556315564</v>
      </c>
      <c r="DY81" s="7">
        <f t="shared" ca="1" si="118"/>
        <v>17283010.517320197</v>
      </c>
      <c r="DZ81" s="7">
        <f t="shared" ca="1" si="118"/>
        <v>17390162.841704413</v>
      </c>
      <c r="EA81" s="7">
        <f t="shared" ca="1" si="118"/>
        <v>17438173.255432293</v>
      </c>
      <c r="EB81" s="7">
        <f t="shared" ca="1" si="118"/>
        <v>17415989.556315564</v>
      </c>
      <c r="EC81" s="7">
        <f t="shared" ca="1" si="118"/>
        <v>17438173.255432293</v>
      </c>
      <c r="EE81" s="17"/>
      <c r="EF81" s="17"/>
      <c r="EG81" s="17"/>
      <c r="EH81" s="17"/>
    </row>
    <row r="82" spans="2:138" ht="15" customHeight="1" x14ac:dyDescent="0.3">
      <c r="B82" s="45"/>
      <c r="C82" s="3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R82" s="13"/>
      <c r="DA82" s="141"/>
      <c r="EE82" s="17"/>
      <c r="EF82" s="17"/>
      <c r="EG82" s="17"/>
      <c r="EH82" s="17"/>
    </row>
    <row r="83" spans="2:138" ht="15" customHeight="1" x14ac:dyDescent="0.3">
      <c r="B83" s="45"/>
      <c r="C83" s="32"/>
      <c r="AI83" s="61" t="s">
        <v>175</v>
      </c>
      <c r="AJ83"/>
      <c r="AL83" s="59">
        <f t="shared" ref="AL83:BO83" si="119">SUM(AL62:AL65)</f>
        <v>91940300.468333334</v>
      </c>
      <c r="AM83" s="59">
        <f t="shared" si="119"/>
        <v>0</v>
      </c>
      <c r="AN83" s="59">
        <f t="shared" si="119"/>
        <v>0</v>
      </c>
      <c r="AO83" s="59">
        <f t="shared" si="119"/>
        <v>0</v>
      </c>
      <c r="AP83" s="59">
        <f t="shared" si="119"/>
        <v>0</v>
      </c>
      <c r="AQ83" s="59">
        <f t="shared" si="119"/>
        <v>0</v>
      </c>
      <c r="AR83" s="59">
        <f t="shared" si="119"/>
        <v>0</v>
      </c>
      <c r="AS83" s="59">
        <f t="shared" si="119"/>
        <v>0</v>
      </c>
      <c r="AT83" s="59">
        <f t="shared" si="119"/>
        <v>0</v>
      </c>
      <c r="AU83" s="59">
        <f t="shared" si="119"/>
        <v>0</v>
      </c>
      <c r="AV83" s="59">
        <f t="shared" si="119"/>
        <v>0</v>
      </c>
      <c r="AW83" s="59">
        <f t="shared" si="119"/>
        <v>0</v>
      </c>
      <c r="AX83" s="59">
        <f t="shared" si="119"/>
        <v>0</v>
      </c>
      <c r="AY83" s="59">
        <f t="shared" si="119"/>
        <v>0</v>
      </c>
      <c r="AZ83" s="59">
        <f t="shared" si="119"/>
        <v>0</v>
      </c>
      <c r="BA83" s="59">
        <f t="shared" si="119"/>
        <v>0</v>
      </c>
      <c r="BB83" s="59">
        <f t="shared" si="119"/>
        <v>0</v>
      </c>
      <c r="BC83" s="59">
        <f t="shared" si="119"/>
        <v>0</v>
      </c>
      <c r="BD83" s="59">
        <f t="shared" si="119"/>
        <v>0</v>
      </c>
      <c r="BE83" s="59">
        <f t="shared" si="119"/>
        <v>0</v>
      </c>
      <c r="BF83" s="59">
        <f t="shared" si="119"/>
        <v>0</v>
      </c>
      <c r="BG83" s="59">
        <f t="shared" si="119"/>
        <v>0</v>
      </c>
      <c r="BH83" s="59">
        <f t="shared" si="119"/>
        <v>0</v>
      </c>
      <c r="BI83" s="59">
        <f t="shared" si="119"/>
        <v>0</v>
      </c>
      <c r="BJ83" s="59">
        <f t="shared" si="119"/>
        <v>0</v>
      </c>
      <c r="BK83" s="59">
        <f t="shared" si="119"/>
        <v>0</v>
      </c>
      <c r="BL83" s="59">
        <f t="shared" si="119"/>
        <v>0</v>
      </c>
      <c r="BM83" s="59">
        <f t="shared" si="119"/>
        <v>0</v>
      </c>
      <c r="BN83" s="59">
        <f t="shared" si="119"/>
        <v>0</v>
      </c>
      <c r="BO83" s="59">
        <f t="shared" si="119"/>
        <v>0</v>
      </c>
      <c r="BR83" s="13"/>
      <c r="BS83" s="59">
        <f t="shared" ref="BS83:CV83" ca="1" si="120">SUM(BS62:BS65)</f>
        <v>0</v>
      </c>
      <c r="BT83" s="59">
        <f t="shared" ca="1" si="120"/>
        <v>0</v>
      </c>
      <c r="BU83" s="59">
        <f t="shared" ca="1" si="120"/>
        <v>0</v>
      </c>
      <c r="BV83" s="59">
        <f t="shared" ca="1" si="120"/>
        <v>0</v>
      </c>
      <c r="BW83" s="59">
        <f t="shared" ca="1" si="120"/>
        <v>0</v>
      </c>
      <c r="BX83" s="59">
        <f t="shared" ca="1" si="120"/>
        <v>0</v>
      </c>
      <c r="BY83" s="59">
        <f t="shared" ca="1" si="120"/>
        <v>0</v>
      </c>
      <c r="BZ83" s="59">
        <f t="shared" ca="1" si="120"/>
        <v>0</v>
      </c>
      <c r="CA83" s="59">
        <f t="shared" ca="1" si="120"/>
        <v>0</v>
      </c>
      <c r="CB83" s="59">
        <f t="shared" ca="1" si="120"/>
        <v>0</v>
      </c>
      <c r="CC83" s="59">
        <f t="shared" ca="1" si="120"/>
        <v>0</v>
      </c>
      <c r="CD83" s="59">
        <f t="shared" ca="1" si="120"/>
        <v>0</v>
      </c>
      <c r="CE83" s="59">
        <f t="shared" ca="1" si="120"/>
        <v>0</v>
      </c>
      <c r="CF83" s="59">
        <f t="shared" ca="1" si="120"/>
        <v>0</v>
      </c>
      <c r="CG83" s="59">
        <f t="shared" ca="1" si="120"/>
        <v>0</v>
      </c>
      <c r="CH83" s="59">
        <f t="shared" ca="1" si="120"/>
        <v>0</v>
      </c>
      <c r="CI83" s="59">
        <f t="shared" ca="1" si="120"/>
        <v>0</v>
      </c>
      <c r="CJ83" s="59">
        <f t="shared" ca="1" si="120"/>
        <v>0</v>
      </c>
      <c r="CK83" s="59">
        <f t="shared" ca="1" si="120"/>
        <v>0</v>
      </c>
      <c r="CL83" s="59">
        <f t="shared" ca="1" si="120"/>
        <v>0</v>
      </c>
      <c r="CM83" s="59">
        <f t="shared" ca="1" si="120"/>
        <v>0</v>
      </c>
      <c r="CN83" s="59">
        <f t="shared" ca="1" si="120"/>
        <v>0</v>
      </c>
      <c r="CO83" s="59">
        <f t="shared" ca="1" si="120"/>
        <v>0</v>
      </c>
      <c r="CP83" s="59">
        <f t="shared" ca="1" si="120"/>
        <v>0</v>
      </c>
      <c r="CQ83" s="59">
        <f t="shared" ca="1" si="120"/>
        <v>0</v>
      </c>
      <c r="CR83" s="59">
        <f t="shared" ca="1" si="120"/>
        <v>0</v>
      </c>
      <c r="CS83" s="59">
        <f t="shared" ca="1" si="120"/>
        <v>0</v>
      </c>
      <c r="CT83" s="59">
        <f t="shared" ca="1" si="120"/>
        <v>0</v>
      </c>
      <c r="CU83" s="59">
        <f t="shared" ca="1" si="120"/>
        <v>0</v>
      </c>
      <c r="CV83" s="59">
        <f t="shared" ca="1" si="120"/>
        <v>0</v>
      </c>
      <c r="CY83" s="141">
        <f t="shared" ref="CY83:CY88" ca="1" si="121">SUM(CZ83:EC83)</f>
        <v>114272542.70372507</v>
      </c>
      <c r="CZ83" s="59">
        <f t="shared" ref="CZ83:EC83" ca="1" si="122">SUM(CZ62:CZ65)</f>
        <v>0</v>
      </c>
      <c r="DA83" s="59">
        <f t="shared" ca="1" si="122"/>
        <v>3940432.5070249997</v>
      </c>
      <c r="DB83" s="59">
        <f t="shared" ca="1" si="122"/>
        <v>3940432.5070249997</v>
      </c>
      <c r="DC83" s="59">
        <f t="shared" ca="1" si="122"/>
        <v>3940432.5070249997</v>
      </c>
      <c r="DD83" s="59">
        <f t="shared" ca="1" si="122"/>
        <v>3940432.5070249997</v>
      </c>
      <c r="DE83" s="59">
        <f t="shared" ca="1" si="122"/>
        <v>3940432.5070249997</v>
      </c>
      <c r="DF83" s="59">
        <f t="shared" ca="1" si="122"/>
        <v>3940432.5070249997</v>
      </c>
      <c r="DG83" s="59">
        <f t="shared" ca="1" si="122"/>
        <v>3940432.5070249997</v>
      </c>
      <c r="DH83" s="59">
        <f t="shared" ca="1" si="122"/>
        <v>3940432.5070249997</v>
      </c>
      <c r="DI83" s="59">
        <f t="shared" ca="1" si="122"/>
        <v>3940432.5070249997</v>
      </c>
      <c r="DJ83" s="59">
        <f t="shared" ca="1" si="122"/>
        <v>3940432.5070249997</v>
      </c>
      <c r="DK83" s="59">
        <f t="shared" ca="1" si="122"/>
        <v>3940432.5070249997</v>
      </c>
      <c r="DL83" s="59">
        <f t="shared" ca="1" si="122"/>
        <v>3940432.5070249997</v>
      </c>
      <c r="DM83" s="59">
        <f t="shared" ca="1" si="122"/>
        <v>3940432.5070249997</v>
      </c>
      <c r="DN83" s="59">
        <f t="shared" ca="1" si="122"/>
        <v>3940432.5070249997</v>
      </c>
      <c r="DO83" s="59">
        <f t="shared" ca="1" si="122"/>
        <v>3940432.5070249997</v>
      </c>
      <c r="DP83" s="59">
        <f t="shared" ca="1" si="122"/>
        <v>3940432.5070249997</v>
      </c>
      <c r="DQ83" s="59">
        <f t="shared" ca="1" si="122"/>
        <v>3940432.5070249997</v>
      </c>
      <c r="DR83" s="59">
        <f t="shared" ca="1" si="122"/>
        <v>3940432.5070249997</v>
      </c>
      <c r="DS83" s="59">
        <f t="shared" ca="1" si="122"/>
        <v>3940432.5070249997</v>
      </c>
      <c r="DT83" s="59">
        <f t="shared" ca="1" si="122"/>
        <v>3940432.5070249997</v>
      </c>
      <c r="DU83" s="59">
        <f t="shared" ca="1" si="122"/>
        <v>3940432.5070249997</v>
      </c>
      <c r="DV83" s="59">
        <f t="shared" ca="1" si="122"/>
        <v>3940432.5070249997</v>
      </c>
      <c r="DW83" s="59">
        <f t="shared" ca="1" si="122"/>
        <v>3940432.5070249997</v>
      </c>
      <c r="DX83" s="59">
        <f t="shared" ca="1" si="122"/>
        <v>3940432.5070249997</v>
      </c>
      <c r="DY83" s="59">
        <f t="shared" ca="1" si="122"/>
        <v>3940432.5070249997</v>
      </c>
      <c r="DZ83" s="59">
        <f t="shared" ca="1" si="122"/>
        <v>3940432.5070249997</v>
      </c>
      <c r="EA83" s="59">
        <f t="shared" ca="1" si="122"/>
        <v>3940432.5070249997</v>
      </c>
      <c r="EB83" s="59">
        <f t="shared" ca="1" si="122"/>
        <v>3940432.5070249997</v>
      </c>
      <c r="EC83" s="59">
        <f t="shared" ca="1" si="122"/>
        <v>3940432.5070249997</v>
      </c>
      <c r="EE83" s="17"/>
      <c r="EF83" s="17"/>
      <c r="EG83" s="17"/>
      <c r="EH83" s="17"/>
    </row>
    <row r="84" spans="2:138" ht="15" customHeight="1" x14ac:dyDescent="0.3">
      <c r="B84" s="45"/>
      <c r="AI84" s="45" t="s">
        <v>177</v>
      </c>
      <c r="AL84" s="24">
        <f>AL81-AL83-AL85-AL86-AL88-AL87</f>
        <v>13848828.875075433</v>
      </c>
      <c r="AM84" s="24">
        <f t="shared" ref="AM84:BO84" si="123">AM81-AM83-AM85-AM86-AM88-AM87</f>
        <v>6932828.5491151661</v>
      </c>
      <c r="AN84" s="24">
        <f t="shared" si="123"/>
        <v>0</v>
      </c>
      <c r="AO84" s="24">
        <f t="shared" si="123"/>
        <v>29564792</v>
      </c>
      <c r="AP84" s="24">
        <f t="shared" si="123"/>
        <v>0</v>
      </c>
      <c r="AQ84" s="24">
        <f t="shared" si="123"/>
        <v>0</v>
      </c>
      <c r="AR84" s="24">
        <f t="shared" si="123"/>
        <v>0</v>
      </c>
      <c r="AS84" s="24">
        <f t="shared" si="123"/>
        <v>0</v>
      </c>
      <c r="AT84" s="24">
        <f t="shared" si="123"/>
        <v>0</v>
      </c>
      <c r="AU84" s="24">
        <f t="shared" si="123"/>
        <v>0</v>
      </c>
      <c r="AV84" s="24">
        <f t="shared" si="123"/>
        <v>0</v>
      </c>
      <c r="AW84" s="24">
        <f t="shared" si="123"/>
        <v>0</v>
      </c>
      <c r="AX84" s="24">
        <f t="shared" si="123"/>
        <v>0</v>
      </c>
      <c r="AY84" s="24">
        <f t="shared" si="123"/>
        <v>0</v>
      </c>
      <c r="AZ84" s="24">
        <f t="shared" si="123"/>
        <v>0</v>
      </c>
      <c r="BA84" s="24">
        <f t="shared" si="123"/>
        <v>0</v>
      </c>
      <c r="BB84" s="24">
        <f t="shared" si="123"/>
        <v>0</v>
      </c>
      <c r="BC84" s="24">
        <f t="shared" si="123"/>
        <v>0</v>
      </c>
      <c r="BD84" s="24">
        <f t="shared" si="123"/>
        <v>0</v>
      </c>
      <c r="BE84" s="24">
        <f t="shared" si="123"/>
        <v>0</v>
      </c>
      <c r="BF84" s="24">
        <f t="shared" si="123"/>
        <v>0</v>
      </c>
      <c r="BG84" s="24">
        <f t="shared" si="123"/>
        <v>0</v>
      </c>
      <c r="BH84" s="24">
        <f t="shared" si="123"/>
        <v>0</v>
      </c>
      <c r="BI84" s="24">
        <f t="shared" si="123"/>
        <v>0</v>
      </c>
      <c r="BJ84" s="24">
        <f t="shared" si="123"/>
        <v>0</v>
      </c>
      <c r="BK84" s="24">
        <f t="shared" si="123"/>
        <v>0</v>
      </c>
      <c r="BL84" s="24">
        <f t="shared" si="123"/>
        <v>0</v>
      </c>
      <c r="BM84" s="24">
        <f t="shared" si="123"/>
        <v>0</v>
      </c>
      <c r="BN84" s="24">
        <f t="shared" si="123"/>
        <v>0</v>
      </c>
      <c r="BO84" s="24">
        <f t="shared" si="123"/>
        <v>0</v>
      </c>
      <c r="BS84" s="24">
        <f ca="1">BS81-BS83-BS85-BS86-BS88-BS87</f>
        <v>0</v>
      </c>
      <c r="BT84" s="24">
        <f t="shared" ref="BT84:CV84" ca="1" si="124">BT81-BT83-BT85-BT86-BT88-BT87</f>
        <v>0</v>
      </c>
      <c r="BU84" s="24">
        <f t="shared" ca="1" si="124"/>
        <v>0</v>
      </c>
      <c r="BV84" s="24">
        <f t="shared" ca="1" si="124"/>
        <v>0</v>
      </c>
      <c r="BW84" s="24">
        <f t="shared" ca="1" si="124"/>
        <v>798613.16820219741</v>
      </c>
      <c r="BX84" s="24">
        <f t="shared" ca="1" si="124"/>
        <v>2792929.2860177006</v>
      </c>
      <c r="BY84" s="24">
        <f t="shared" ca="1" si="124"/>
        <v>1728374.8942036498</v>
      </c>
      <c r="BZ84" s="24">
        <f t="shared" ca="1" si="124"/>
        <v>0</v>
      </c>
      <c r="CA84" s="24">
        <f t="shared" ca="1" si="124"/>
        <v>798613.16820219741</v>
      </c>
      <c r="CB84" s="24">
        <f t="shared" ca="1" si="124"/>
        <v>0</v>
      </c>
      <c r="CC84" s="24">
        <f t="shared" ca="1" si="124"/>
        <v>5191031.264159454</v>
      </c>
      <c r="CD84" s="24">
        <f t="shared" ca="1" si="124"/>
        <v>1728374.8942036498</v>
      </c>
      <c r="CE84" s="24">
        <f t="shared" ca="1" si="124"/>
        <v>798613.16820219904</v>
      </c>
      <c r="CF84" s="24">
        <f t="shared" ca="1" si="124"/>
        <v>26608312.800000001</v>
      </c>
      <c r="CG84" s="24">
        <f t="shared" ca="1" si="124"/>
        <v>0</v>
      </c>
      <c r="CH84" s="24">
        <f t="shared" ca="1" si="124"/>
        <v>3549861.9371488472</v>
      </c>
      <c r="CI84" s="24">
        <f t="shared" ca="1" si="124"/>
        <v>6889071.4624058474</v>
      </c>
      <c r="CJ84" s="24">
        <f t="shared" ca="1" si="124"/>
        <v>0</v>
      </c>
      <c r="CK84" s="24">
        <f t="shared" ca="1" si="124"/>
        <v>0</v>
      </c>
      <c r="CL84" s="24">
        <f t="shared" ca="1" si="124"/>
        <v>0</v>
      </c>
      <c r="CM84" s="24">
        <f t="shared" ca="1" si="124"/>
        <v>5989644.4323616503</v>
      </c>
      <c r="CN84" s="24">
        <f t="shared" ca="1" si="124"/>
        <v>1728374.8942036498</v>
      </c>
      <c r="CO84" s="24">
        <f t="shared" ca="1" si="124"/>
        <v>0</v>
      </c>
      <c r="CP84" s="24">
        <f t="shared" ca="1" si="124"/>
        <v>26608312.800000001</v>
      </c>
      <c r="CQ84" s="24">
        <f t="shared" ca="1" si="124"/>
        <v>798613.16820219741</v>
      </c>
      <c r="CR84" s="24">
        <f t="shared" ca="1" si="124"/>
        <v>2792929.2860177006</v>
      </c>
      <c r="CS84" s="24">
        <f t="shared" ca="1" si="124"/>
        <v>1728374.8942036498</v>
      </c>
      <c r="CT84" s="24">
        <f t="shared" ca="1" si="124"/>
        <v>0</v>
      </c>
      <c r="CU84" s="24">
        <f t="shared" ca="1" si="124"/>
        <v>798613.16820219741</v>
      </c>
      <c r="CV84" s="24">
        <f t="shared" ca="1" si="124"/>
        <v>0</v>
      </c>
      <c r="CY84" s="141">
        <f t="shared" ca="1" si="121"/>
        <v>48822202.395419009</v>
      </c>
      <c r="CZ84" s="24">
        <f ca="1">CZ81-CZ83-CZ85-CZ86-CZ88-CZ87</f>
        <v>0</v>
      </c>
      <c r="DA84" s="24">
        <f t="shared" ref="DA84:EC84" ca="1" si="125">DA81-DA83-DA85-DA86-DA88-DA87</f>
        <v>342913.98067941319</v>
      </c>
      <c r="DB84" s="24">
        <f t="shared" ca="1" si="125"/>
        <v>516234.69440729346</v>
      </c>
      <c r="DC84" s="24">
        <f t="shared" ca="1" si="125"/>
        <v>516234.69440729346</v>
      </c>
      <c r="DD84" s="24">
        <f t="shared" ca="1" si="125"/>
        <v>1972290.5952905659</v>
      </c>
      <c r="DE84" s="24">
        <f t="shared" ca="1" si="125"/>
        <v>1839311.5562951993</v>
      </c>
      <c r="DF84" s="24">
        <f t="shared" ca="1" si="125"/>
        <v>1946463.8806794155</v>
      </c>
      <c r="DG84" s="24">
        <f t="shared" ca="1" si="125"/>
        <v>1994474.2944072951</v>
      </c>
      <c r="DH84" s="24">
        <f t="shared" ca="1" si="125"/>
        <v>1972290.5952905659</v>
      </c>
      <c r="DI84" s="24">
        <f t="shared" ca="1" si="125"/>
        <v>1994474.2944072951</v>
      </c>
      <c r="DJ84" s="24">
        <f t="shared" ca="1" si="125"/>
        <v>1771585.1884493623</v>
      </c>
      <c r="DK84" s="24">
        <f t="shared" ca="1" si="125"/>
        <v>1946463.8806794155</v>
      </c>
      <c r="DL84" s="24">
        <f t="shared" ca="1" si="125"/>
        <v>1972290.5952905659</v>
      </c>
      <c r="DM84" s="24">
        <f t="shared" ca="1" si="125"/>
        <v>516234.69440729346</v>
      </c>
      <c r="DN84" s="24">
        <f t="shared" ca="1" si="125"/>
        <v>1994474.2944072951</v>
      </c>
      <c r="DO84" s="24">
        <f t="shared" ca="1" si="125"/>
        <v>1818192.8163392115</v>
      </c>
      <c r="DP84" s="24">
        <f t="shared" ca="1" si="125"/>
        <v>1798969.8815626856</v>
      </c>
      <c r="DQ84" s="24">
        <f t="shared" ca="1" si="125"/>
        <v>1994474.2944072951</v>
      </c>
      <c r="DR84" s="24">
        <f t="shared" ca="1" si="125"/>
        <v>1994474.2944072951</v>
      </c>
      <c r="DS84" s="24">
        <f t="shared" ca="1" si="125"/>
        <v>1994474.2944072951</v>
      </c>
      <c r="DT84" s="24">
        <f t="shared" ca="1" si="125"/>
        <v>1749401.4893326368</v>
      </c>
      <c r="DU84" s="24">
        <f t="shared" ca="1" si="125"/>
        <v>1946463.8806794155</v>
      </c>
      <c r="DV84" s="24">
        <f t="shared" ca="1" si="125"/>
        <v>1994474.2944072951</v>
      </c>
      <c r="DW84" s="24">
        <f t="shared" ca="1" si="125"/>
        <v>516234.69440729346</v>
      </c>
      <c r="DX84" s="24">
        <f t="shared" ca="1" si="125"/>
        <v>1972290.5952905659</v>
      </c>
      <c r="DY84" s="24">
        <f t="shared" ca="1" si="125"/>
        <v>1839311.5562951993</v>
      </c>
      <c r="DZ84" s="24">
        <f t="shared" ca="1" si="125"/>
        <v>1946463.8806794155</v>
      </c>
      <c r="EA84" s="24">
        <f t="shared" ca="1" si="125"/>
        <v>1994474.2944072951</v>
      </c>
      <c r="EB84" s="24">
        <f t="shared" ca="1" si="125"/>
        <v>1972290.5952905659</v>
      </c>
      <c r="EC84" s="24">
        <f t="shared" ca="1" si="125"/>
        <v>1994474.2944072951</v>
      </c>
      <c r="EE84" s="17"/>
      <c r="EF84" s="17"/>
      <c r="EG84" s="17"/>
      <c r="EH84" s="17"/>
    </row>
    <row r="85" spans="2:138" ht="15" customHeight="1" x14ac:dyDescent="0.3">
      <c r="AI85" s="45" t="s">
        <v>176</v>
      </c>
      <c r="AL85" s="24">
        <f t="shared" ref="AL85:BO85" si="126">AL74</f>
        <v>0</v>
      </c>
      <c r="AM85" s="24">
        <f t="shared" si="126"/>
        <v>0</v>
      </c>
      <c r="AN85" s="24">
        <f t="shared" si="126"/>
        <v>36106400</v>
      </c>
      <c r="AO85" s="24">
        <f t="shared" si="126"/>
        <v>0</v>
      </c>
      <c r="AP85" s="24">
        <f t="shared" si="126"/>
        <v>0</v>
      </c>
      <c r="AQ85" s="24">
        <f t="shared" si="126"/>
        <v>0</v>
      </c>
      <c r="AR85" s="24">
        <f t="shared" si="126"/>
        <v>0</v>
      </c>
      <c r="AS85" s="24">
        <f t="shared" si="126"/>
        <v>0</v>
      </c>
      <c r="AT85" s="24">
        <f t="shared" si="126"/>
        <v>0</v>
      </c>
      <c r="AU85" s="24">
        <f t="shared" si="126"/>
        <v>0</v>
      </c>
      <c r="AV85" s="24">
        <f t="shared" si="126"/>
        <v>0</v>
      </c>
      <c r="AW85" s="24">
        <f t="shared" si="126"/>
        <v>0</v>
      </c>
      <c r="AX85" s="24">
        <f t="shared" si="126"/>
        <v>0</v>
      </c>
      <c r="AY85" s="24">
        <f t="shared" si="126"/>
        <v>0</v>
      </c>
      <c r="AZ85" s="24">
        <f t="shared" si="126"/>
        <v>0</v>
      </c>
      <c r="BA85" s="24">
        <f t="shared" si="126"/>
        <v>0</v>
      </c>
      <c r="BB85" s="24">
        <f t="shared" si="126"/>
        <v>0</v>
      </c>
      <c r="BC85" s="24">
        <f t="shared" si="126"/>
        <v>0</v>
      </c>
      <c r="BD85" s="24">
        <f t="shared" si="126"/>
        <v>0</v>
      </c>
      <c r="BE85" s="24">
        <f t="shared" si="126"/>
        <v>0</v>
      </c>
      <c r="BF85" s="24">
        <f t="shared" si="126"/>
        <v>0</v>
      </c>
      <c r="BG85" s="24">
        <f t="shared" si="126"/>
        <v>0</v>
      </c>
      <c r="BH85" s="24">
        <f t="shared" si="126"/>
        <v>0</v>
      </c>
      <c r="BI85" s="24">
        <f t="shared" si="126"/>
        <v>0</v>
      </c>
      <c r="BJ85" s="24">
        <f t="shared" si="126"/>
        <v>0</v>
      </c>
      <c r="BK85" s="24">
        <f t="shared" si="126"/>
        <v>0</v>
      </c>
      <c r="BL85" s="24">
        <f t="shared" si="126"/>
        <v>0</v>
      </c>
      <c r="BM85" s="24">
        <f t="shared" si="126"/>
        <v>0</v>
      </c>
      <c r="BN85" s="24">
        <f t="shared" si="126"/>
        <v>0</v>
      </c>
      <c r="BO85" s="24">
        <f t="shared" si="126"/>
        <v>0</v>
      </c>
      <c r="BS85" s="24">
        <f t="shared" ref="BS85:CV85" ca="1" si="127">BS74</f>
        <v>0</v>
      </c>
      <c r="BT85" s="24">
        <f t="shared" ca="1" si="127"/>
        <v>0</v>
      </c>
      <c r="BU85" s="24">
        <f t="shared" ca="1" si="127"/>
        <v>0</v>
      </c>
      <c r="BV85" s="24">
        <f t="shared" ca="1" si="127"/>
        <v>0</v>
      </c>
      <c r="BW85" s="24">
        <f t="shared" ca="1" si="127"/>
        <v>0</v>
      </c>
      <c r="BX85" s="24">
        <f t="shared" ca="1" si="127"/>
        <v>0</v>
      </c>
      <c r="BY85" s="24">
        <f t="shared" ca="1" si="127"/>
        <v>0</v>
      </c>
      <c r="BZ85" s="24">
        <f t="shared" ca="1" si="127"/>
        <v>0</v>
      </c>
      <c r="CA85" s="24">
        <f t="shared" ca="1" si="127"/>
        <v>0</v>
      </c>
      <c r="CB85" s="24">
        <f t="shared" ca="1" si="127"/>
        <v>0</v>
      </c>
      <c r="CC85" s="24">
        <f t="shared" ca="1" si="127"/>
        <v>0</v>
      </c>
      <c r="CD85" s="24">
        <f t="shared" ca="1" si="127"/>
        <v>0</v>
      </c>
      <c r="CE85" s="24">
        <f t="shared" ca="1" si="127"/>
        <v>18053200</v>
      </c>
      <c r="CF85" s="24">
        <f t="shared" ca="1" si="127"/>
        <v>0</v>
      </c>
      <c r="CG85" s="24">
        <f t="shared" ca="1" si="127"/>
        <v>0</v>
      </c>
      <c r="CH85" s="24">
        <f t="shared" ca="1" si="127"/>
        <v>0</v>
      </c>
      <c r="CI85" s="24">
        <f t="shared" ca="1" si="127"/>
        <v>0</v>
      </c>
      <c r="CJ85" s="24">
        <f t="shared" ca="1" si="127"/>
        <v>0</v>
      </c>
      <c r="CK85" s="24">
        <f t="shared" ca="1" si="127"/>
        <v>0</v>
      </c>
      <c r="CL85" s="24">
        <f t="shared" ca="1" si="127"/>
        <v>0</v>
      </c>
      <c r="CM85" s="24">
        <f t="shared" ca="1" si="127"/>
        <v>0</v>
      </c>
      <c r="CN85" s="24">
        <f t="shared" ca="1" si="127"/>
        <v>0</v>
      </c>
      <c r="CO85" s="24">
        <f t="shared" ca="1" si="127"/>
        <v>18053200</v>
      </c>
      <c r="CP85" s="24">
        <f t="shared" ca="1" si="127"/>
        <v>0</v>
      </c>
      <c r="CQ85" s="24">
        <f t="shared" ca="1" si="127"/>
        <v>0</v>
      </c>
      <c r="CR85" s="24">
        <f t="shared" ca="1" si="127"/>
        <v>0</v>
      </c>
      <c r="CS85" s="24">
        <f t="shared" ca="1" si="127"/>
        <v>0</v>
      </c>
      <c r="CT85" s="24">
        <f t="shared" ca="1" si="127"/>
        <v>0</v>
      </c>
      <c r="CU85" s="24">
        <f t="shared" ca="1" si="127"/>
        <v>0</v>
      </c>
      <c r="CV85" s="24">
        <f t="shared" ca="1" si="127"/>
        <v>0</v>
      </c>
      <c r="CY85" s="141">
        <f t="shared" ca="1" si="121"/>
        <v>13539900</v>
      </c>
      <c r="CZ85" s="24">
        <f t="shared" ref="CZ85:EC85" ca="1" si="128">CZ74</f>
        <v>0</v>
      </c>
      <c r="DA85" s="24">
        <f t="shared" ca="1" si="128"/>
        <v>0</v>
      </c>
      <c r="DB85" s="24">
        <f t="shared" ca="1" si="128"/>
        <v>0</v>
      </c>
      <c r="DC85" s="24">
        <f t="shared" ca="1" si="128"/>
        <v>541596</v>
      </c>
      <c r="DD85" s="24">
        <f t="shared" ca="1" si="128"/>
        <v>541596</v>
      </c>
      <c r="DE85" s="24">
        <f t="shared" ca="1" si="128"/>
        <v>541596</v>
      </c>
      <c r="DF85" s="24">
        <f t="shared" ca="1" si="128"/>
        <v>541596</v>
      </c>
      <c r="DG85" s="24">
        <f t="shared" ca="1" si="128"/>
        <v>541596</v>
      </c>
      <c r="DH85" s="24">
        <f t="shared" ca="1" si="128"/>
        <v>541596</v>
      </c>
      <c r="DI85" s="24">
        <f t="shared" ca="1" si="128"/>
        <v>541596</v>
      </c>
      <c r="DJ85" s="24">
        <f t="shared" ca="1" si="128"/>
        <v>541596</v>
      </c>
      <c r="DK85" s="24">
        <f t="shared" ca="1" si="128"/>
        <v>541596</v>
      </c>
      <c r="DL85" s="24">
        <f t="shared" ca="1" si="128"/>
        <v>0</v>
      </c>
      <c r="DM85" s="24">
        <f t="shared" ca="1" si="128"/>
        <v>541596</v>
      </c>
      <c r="DN85" s="24">
        <f t="shared" ca="1" si="128"/>
        <v>541596</v>
      </c>
      <c r="DO85" s="24">
        <f t="shared" ca="1" si="128"/>
        <v>541596</v>
      </c>
      <c r="DP85" s="24">
        <f t="shared" ca="1" si="128"/>
        <v>541596</v>
      </c>
      <c r="DQ85" s="24">
        <f t="shared" ca="1" si="128"/>
        <v>541596</v>
      </c>
      <c r="DR85" s="24">
        <f t="shared" ca="1" si="128"/>
        <v>541596</v>
      </c>
      <c r="DS85" s="24">
        <f t="shared" ca="1" si="128"/>
        <v>541596</v>
      </c>
      <c r="DT85" s="24">
        <f t="shared" ca="1" si="128"/>
        <v>541596</v>
      </c>
      <c r="DU85" s="24">
        <f t="shared" ca="1" si="128"/>
        <v>541596</v>
      </c>
      <c r="DV85" s="24">
        <f t="shared" ca="1" si="128"/>
        <v>0</v>
      </c>
      <c r="DW85" s="24">
        <f t="shared" ca="1" si="128"/>
        <v>541596</v>
      </c>
      <c r="DX85" s="24">
        <f t="shared" ca="1" si="128"/>
        <v>541596</v>
      </c>
      <c r="DY85" s="24">
        <f t="shared" ca="1" si="128"/>
        <v>541596</v>
      </c>
      <c r="DZ85" s="24">
        <f t="shared" ca="1" si="128"/>
        <v>541596</v>
      </c>
      <c r="EA85" s="24">
        <f t="shared" ca="1" si="128"/>
        <v>541596</v>
      </c>
      <c r="EB85" s="24">
        <f t="shared" ca="1" si="128"/>
        <v>541596</v>
      </c>
      <c r="EC85" s="24">
        <f t="shared" ca="1" si="128"/>
        <v>541596</v>
      </c>
      <c r="EE85" s="17"/>
      <c r="EF85" s="17"/>
      <c r="EG85" s="17"/>
      <c r="EH85" s="17"/>
    </row>
    <row r="86" spans="2:138" ht="15" customHeight="1" x14ac:dyDescent="0.3">
      <c r="AI86" s="45" t="s">
        <v>158</v>
      </c>
      <c r="AL86" s="24">
        <f t="shared" ref="AL86:BO86" si="129">AL76</f>
        <v>48970000</v>
      </c>
      <c r="AM86" s="24">
        <f t="shared" si="129"/>
        <v>0</v>
      </c>
      <c r="AN86" s="24">
        <f t="shared" si="129"/>
        <v>0</v>
      </c>
      <c r="AO86" s="24">
        <f t="shared" si="129"/>
        <v>0</v>
      </c>
      <c r="AP86" s="24">
        <f t="shared" si="129"/>
        <v>0</v>
      </c>
      <c r="AQ86" s="24">
        <f t="shared" si="129"/>
        <v>0</v>
      </c>
      <c r="AR86" s="24">
        <f t="shared" si="129"/>
        <v>0</v>
      </c>
      <c r="AS86" s="24">
        <f t="shared" si="129"/>
        <v>0</v>
      </c>
      <c r="AT86" s="24">
        <f t="shared" si="129"/>
        <v>0</v>
      </c>
      <c r="AU86" s="24">
        <f t="shared" si="129"/>
        <v>0</v>
      </c>
      <c r="AV86" s="24">
        <f t="shared" si="129"/>
        <v>0</v>
      </c>
      <c r="AW86" s="24">
        <f t="shared" si="129"/>
        <v>0</v>
      </c>
      <c r="AX86" s="24">
        <f t="shared" si="129"/>
        <v>0</v>
      </c>
      <c r="AY86" s="24">
        <f t="shared" si="129"/>
        <v>0</v>
      </c>
      <c r="AZ86" s="24">
        <f t="shared" si="129"/>
        <v>0</v>
      </c>
      <c r="BA86" s="24">
        <f t="shared" si="129"/>
        <v>0</v>
      </c>
      <c r="BB86" s="24">
        <f t="shared" si="129"/>
        <v>0</v>
      </c>
      <c r="BC86" s="24">
        <f t="shared" si="129"/>
        <v>0</v>
      </c>
      <c r="BD86" s="24">
        <f t="shared" si="129"/>
        <v>0</v>
      </c>
      <c r="BE86" s="24">
        <f t="shared" si="129"/>
        <v>0</v>
      </c>
      <c r="BF86" s="24">
        <f t="shared" si="129"/>
        <v>0</v>
      </c>
      <c r="BG86" s="24">
        <f t="shared" si="129"/>
        <v>0</v>
      </c>
      <c r="BH86" s="24">
        <f t="shared" si="129"/>
        <v>0</v>
      </c>
      <c r="BI86" s="24">
        <f t="shared" si="129"/>
        <v>0</v>
      </c>
      <c r="BJ86" s="24">
        <f t="shared" si="129"/>
        <v>0</v>
      </c>
      <c r="BK86" s="24">
        <f t="shared" si="129"/>
        <v>0</v>
      </c>
      <c r="BL86" s="24">
        <f t="shared" si="129"/>
        <v>0</v>
      </c>
      <c r="BM86" s="24">
        <f t="shared" si="129"/>
        <v>0</v>
      </c>
      <c r="BN86" s="24">
        <f t="shared" si="129"/>
        <v>0</v>
      </c>
      <c r="BO86" s="24">
        <f t="shared" si="129"/>
        <v>0</v>
      </c>
      <c r="BS86" s="24">
        <f t="shared" ref="BS86:CV86" ca="1" si="130">BS76</f>
        <v>0</v>
      </c>
      <c r="BT86" s="24">
        <f t="shared" ca="1" si="130"/>
        <v>0</v>
      </c>
      <c r="BU86" s="24">
        <f t="shared" ca="1" si="130"/>
        <v>0</v>
      </c>
      <c r="BV86" s="24">
        <f t="shared" ca="1" si="130"/>
        <v>0</v>
      </c>
      <c r="BW86" s="24">
        <f t="shared" ca="1" si="130"/>
        <v>0</v>
      </c>
      <c r="BX86" s="24">
        <f t="shared" ca="1" si="130"/>
        <v>0</v>
      </c>
      <c r="BY86" s="24">
        <f t="shared" ca="1" si="130"/>
        <v>0</v>
      </c>
      <c r="BZ86" s="24">
        <f t="shared" ca="1" si="130"/>
        <v>0</v>
      </c>
      <c r="CA86" s="24">
        <f t="shared" ca="1" si="130"/>
        <v>0</v>
      </c>
      <c r="CB86" s="24">
        <f t="shared" ca="1" si="130"/>
        <v>0</v>
      </c>
      <c r="CC86" s="24">
        <f t="shared" ca="1" si="130"/>
        <v>0</v>
      </c>
      <c r="CD86" s="24">
        <f t="shared" ca="1" si="130"/>
        <v>0</v>
      </c>
      <c r="CE86" s="24">
        <f t="shared" ca="1" si="130"/>
        <v>0</v>
      </c>
      <c r="CF86" s="24">
        <f t="shared" ca="1" si="130"/>
        <v>0</v>
      </c>
      <c r="CG86" s="24">
        <f t="shared" ca="1" si="130"/>
        <v>0</v>
      </c>
      <c r="CH86" s="24">
        <f t="shared" ca="1" si="130"/>
        <v>0</v>
      </c>
      <c r="CI86" s="24">
        <f t="shared" ca="1" si="130"/>
        <v>0</v>
      </c>
      <c r="CJ86" s="24">
        <f t="shared" ca="1" si="130"/>
        <v>0</v>
      </c>
      <c r="CK86" s="24">
        <f t="shared" ca="1" si="130"/>
        <v>0</v>
      </c>
      <c r="CL86" s="24">
        <f t="shared" ca="1" si="130"/>
        <v>0</v>
      </c>
      <c r="CM86" s="24">
        <f t="shared" ca="1" si="130"/>
        <v>0</v>
      </c>
      <c r="CN86" s="24">
        <f t="shared" ca="1" si="130"/>
        <v>0</v>
      </c>
      <c r="CO86" s="24">
        <f t="shared" ca="1" si="130"/>
        <v>0</v>
      </c>
      <c r="CP86" s="24">
        <f t="shared" ca="1" si="130"/>
        <v>0</v>
      </c>
      <c r="CQ86" s="24">
        <f t="shared" ca="1" si="130"/>
        <v>0</v>
      </c>
      <c r="CR86" s="24">
        <f t="shared" ca="1" si="130"/>
        <v>0</v>
      </c>
      <c r="CS86" s="24">
        <f t="shared" ca="1" si="130"/>
        <v>0</v>
      </c>
      <c r="CT86" s="24">
        <f t="shared" ca="1" si="130"/>
        <v>0</v>
      </c>
      <c r="CU86" s="24">
        <f t="shared" ca="1" si="130"/>
        <v>0</v>
      </c>
      <c r="CV86" s="24">
        <f t="shared" ca="1" si="130"/>
        <v>0</v>
      </c>
      <c r="CY86" s="141">
        <f t="shared" ca="1" si="121"/>
        <v>317723999.99999994</v>
      </c>
      <c r="CZ86" s="24">
        <f t="shared" ref="CZ86:EC86" ca="1" si="131">CZ76</f>
        <v>0</v>
      </c>
      <c r="DA86" s="24">
        <f t="shared" ca="1" si="131"/>
        <v>10955999.999999998</v>
      </c>
      <c r="DB86" s="24">
        <f t="shared" ca="1" si="131"/>
        <v>10955999.999999998</v>
      </c>
      <c r="DC86" s="24">
        <f t="shared" ca="1" si="131"/>
        <v>10955999.999999998</v>
      </c>
      <c r="DD86" s="24">
        <f t="shared" ca="1" si="131"/>
        <v>10955999.999999998</v>
      </c>
      <c r="DE86" s="24">
        <f t="shared" ca="1" si="131"/>
        <v>10955999.999999998</v>
      </c>
      <c r="DF86" s="24">
        <f t="shared" ca="1" si="131"/>
        <v>10955999.999999998</v>
      </c>
      <c r="DG86" s="24">
        <f t="shared" ca="1" si="131"/>
        <v>10955999.999999998</v>
      </c>
      <c r="DH86" s="24">
        <f t="shared" ca="1" si="131"/>
        <v>10955999.999999998</v>
      </c>
      <c r="DI86" s="24">
        <f t="shared" ca="1" si="131"/>
        <v>10955999.999999998</v>
      </c>
      <c r="DJ86" s="24">
        <f t="shared" ca="1" si="131"/>
        <v>10955999.999999998</v>
      </c>
      <c r="DK86" s="24">
        <f t="shared" ca="1" si="131"/>
        <v>10955999.999999998</v>
      </c>
      <c r="DL86" s="24">
        <f t="shared" ca="1" si="131"/>
        <v>10955999.999999998</v>
      </c>
      <c r="DM86" s="24">
        <f t="shared" ca="1" si="131"/>
        <v>10955999.999999998</v>
      </c>
      <c r="DN86" s="24">
        <f t="shared" ca="1" si="131"/>
        <v>10955999.999999998</v>
      </c>
      <c r="DO86" s="24">
        <f t="shared" ca="1" si="131"/>
        <v>10955999.999999998</v>
      </c>
      <c r="DP86" s="24">
        <f t="shared" ca="1" si="131"/>
        <v>10955999.999999998</v>
      </c>
      <c r="DQ86" s="24">
        <f t="shared" ca="1" si="131"/>
        <v>10955999.999999998</v>
      </c>
      <c r="DR86" s="24">
        <f t="shared" ca="1" si="131"/>
        <v>10955999.999999998</v>
      </c>
      <c r="DS86" s="24">
        <f t="shared" ca="1" si="131"/>
        <v>10955999.999999998</v>
      </c>
      <c r="DT86" s="24">
        <f t="shared" ca="1" si="131"/>
        <v>10955999.999999998</v>
      </c>
      <c r="DU86" s="24">
        <f t="shared" ca="1" si="131"/>
        <v>10955999.999999998</v>
      </c>
      <c r="DV86" s="24">
        <f t="shared" ca="1" si="131"/>
        <v>10955999.999999998</v>
      </c>
      <c r="DW86" s="24">
        <f t="shared" ca="1" si="131"/>
        <v>10955999.999999998</v>
      </c>
      <c r="DX86" s="24">
        <f t="shared" ca="1" si="131"/>
        <v>10955999.999999998</v>
      </c>
      <c r="DY86" s="24">
        <f t="shared" ca="1" si="131"/>
        <v>10955999.999999998</v>
      </c>
      <c r="DZ86" s="24">
        <f t="shared" ca="1" si="131"/>
        <v>10955999.999999998</v>
      </c>
      <c r="EA86" s="24">
        <f t="shared" ca="1" si="131"/>
        <v>10955999.999999998</v>
      </c>
      <c r="EB86" s="24">
        <f t="shared" ca="1" si="131"/>
        <v>10955999.999999998</v>
      </c>
      <c r="EC86" s="24">
        <f t="shared" ca="1" si="131"/>
        <v>10955999.999999998</v>
      </c>
      <c r="EE86" s="17"/>
      <c r="EF86" s="17"/>
      <c r="EG86" s="17"/>
      <c r="EH86" s="17"/>
    </row>
    <row r="87" spans="2:138" ht="15" customHeight="1" x14ac:dyDescent="0.3">
      <c r="AI87" s="45" t="s">
        <v>186</v>
      </c>
      <c r="AL87" s="24">
        <f>AL80</f>
        <v>226818.16</v>
      </c>
      <c r="AM87" s="24">
        <f t="shared" ref="AM87:BO87" si="132">AM80</f>
        <v>0</v>
      </c>
      <c r="AN87" s="24">
        <f t="shared" si="132"/>
        <v>0</v>
      </c>
      <c r="AO87" s="24">
        <f t="shared" si="132"/>
        <v>0</v>
      </c>
      <c r="AP87" s="24">
        <f t="shared" si="132"/>
        <v>0</v>
      </c>
      <c r="AQ87" s="24">
        <f t="shared" si="132"/>
        <v>0</v>
      </c>
      <c r="AR87" s="24">
        <f t="shared" si="132"/>
        <v>0</v>
      </c>
      <c r="AS87" s="24">
        <f t="shared" si="132"/>
        <v>0</v>
      </c>
      <c r="AT87" s="24">
        <f t="shared" si="132"/>
        <v>0</v>
      </c>
      <c r="AU87" s="24">
        <f t="shared" si="132"/>
        <v>0</v>
      </c>
      <c r="AV87" s="24">
        <f t="shared" si="132"/>
        <v>0</v>
      </c>
      <c r="AW87" s="24">
        <f t="shared" si="132"/>
        <v>0</v>
      </c>
      <c r="AX87" s="24">
        <f t="shared" si="132"/>
        <v>0</v>
      </c>
      <c r="AY87" s="24">
        <f t="shared" si="132"/>
        <v>0</v>
      </c>
      <c r="AZ87" s="24">
        <f t="shared" si="132"/>
        <v>0</v>
      </c>
      <c r="BA87" s="24">
        <f t="shared" si="132"/>
        <v>0</v>
      </c>
      <c r="BB87" s="24">
        <f t="shared" si="132"/>
        <v>0</v>
      </c>
      <c r="BC87" s="24">
        <f t="shared" si="132"/>
        <v>0</v>
      </c>
      <c r="BD87" s="24">
        <f t="shared" si="132"/>
        <v>0</v>
      </c>
      <c r="BE87" s="24">
        <f t="shared" si="132"/>
        <v>0</v>
      </c>
      <c r="BF87" s="24">
        <f t="shared" si="132"/>
        <v>0</v>
      </c>
      <c r="BG87" s="24">
        <f t="shared" si="132"/>
        <v>0</v>
      </c>
      <c r="BH87" s="24">
        <f t="shared" si="132"/>
        <v>0</v>
      </c>
      <c r="BI87" s="24">
        <f t="shared" si="132"/>
        <v>0</v>
      </c>
      <c r="BJ87" s="24">
        <f t="shared" si="132"/>
        <v>0</v>
      </c>
      <c r="BK87" s="24">
        <f t="shared" si="132"/>
        <v>0</v>
      </c>
      <c r="BL87" s="24">
        <f t="shared" si="132"/>
        <v>0</v>
      </c>
      <c r="BM87" s="24">
        <f t="shared" si="132"/>
        <v>0</v>
      </c>
      <c r="BN87" s="24">
        <f t="shared" si="132"/>
        <v>0</v>
      </c>
      <c r="BO87" s="24">
        <f t="shared" si="132"/>
        <v>0</v>
      </c>
      <c r="BS87" s="24">
        <f ca="1">BS80</f>
        <v>0</v>
      </c>
      <c r="BT87" s="24">
        <f t="shared" ref="BT87:CV87" ca="1" si="133">BT80</f>
        <v>0</v>
      </c>
      <c r="BU87" s="24">
        <f t="shared" ca="1" si="133"/>
        <v>0</v>
      </c>
      <c r="BV87" s="24">
        <f t="shared" ca="1" si="133"/>
        <v>0</v>
      </c>
      <c r="BW87" s="24">
        <f t="shared" ca="1" si="133"/>
        <v>0</v>
      </c>
      <c r="BX87" s="24">
        <f t="shared" ca="1" si="133"/>
        <v>0</v>
      </c>
      <c r="BY87" s="24">
        <f t="shared" ca="1" si="133"/>
        <v>0</v>
      </c>
      <c r="BZ87" s="24">
        <f t="shared" ca="1" si="133"/>
        <v>0</v>
      </c>
      <c r="CA87" s="24">
        <f t="shared" ca="1" si="133"/>
        <v>0</v>
      </c>
      <c r="CB87" s="24">
        <f t="shared" ca="1" si="133"/>
        <v>0</v>
      </c>
      <c r="CC87" s="24">
        <f t="shared" ca="1" si="133"/>
        <v>0</v>
      </c>
      <c r="CD87" s="24">
        <f t="shared" ca="1" si="133"/>
        <v>0</v>
      </c>
      <c r="CE87" s="24">
        <f t="shared" ca="1" si="133"/>
        <v>0</v>
      </c>
      <c r="CF87" s="24">
        <f t="shared" ca="1" si="133"/>
        <v>0</v>
      </c>
      <c r="CG87" s="24">
        <f t="shared" ca="1" si="133"/>
        <v>0</v>
      </c>
      <c r="CH87" s="24">
        <f t="shared" ca="1" si="133"/>
        <v>158772.712</v>
      </c>
      <c r="CI87" s="24">
        <f t="shared" ca="1" si="133"/>
        <v>0</v>
      </c>
      <c r="CJ87" s="24">
        <f t="shared" ca="1" si="133"/>
        <v>0</v>
      </c>
      <c r="CK87" s="24">
        <f t="shared" ca="1" si="133"/>
        <v>0</v>
      </c>
      <c r="CL87" s="24">
        <f t="shared" ca="1" si="133"/>
        <v>0</v>
      </c>
      <c r="CM87" s="24">
        <f t="shared" ca="1" si="133"/>
        <v>0</v>
      </c>
      <c r="CN87" s="24">
        <f t="shared" ca="1" si="133"/>
        <v>0</v>
      </c>
      <c r="CO87" s="24">
        <f t="shared" ca="1" si="133"/>
        <v>0</v>
      </c>
      <c r="CP87" s="24">
        <f t="shared" ca="1" si="133"/>
        <v>0</v>
      </c>
      <c r="CQ87" s="24">
        <f t="shared" ca="1" si="133"/>
        <v>0</v>
      </c>
      <c r="CR87" s="24">
        <f t="shared" ca="1" si="133"/>
        <v>0</v>
      </c>
      <c r="CS87" s="24">
        <f t="shared" ca="1" si="133"/>
        <v>0</v>
      </c>
      <c r="CT87" s="24">
        <f t="shared" ca="1" si="133"/>
        <v>0</v>
      </c>
      <c r="CU87" s="24">
        <f t="shared" ca="1" si="133"/>
        <v>0</v>
      </c>
      <c r="CV87" s="24">
        <f t="shared" ca="1" si="133"/>
        <v>0</v>
      </c>
      <c r="CY87" s="141">
        <f t="shared" ca="1" si="121"/>
        <v>158772.71199999997</v>
      </c>
      <c r="CZ87" s="24">
        <f ca="1">CZ80</f>
        <v>0</v>
      </c>
      <c r="DA87" s="24">
        <f t="shared" ref="DA87:EC87" ca="1" si="134">DA80</f>
        <v>5670.4540000000006</v>
      </c>
      <c r="DB87" s="24">
        <f t="shared" ca="1" si="134"/>
        <v>5670.4540000000006</v>
      </c>
      <c r="DC87" s="24">
        <f t="shared" ca="1" si="134"/>
        <v>5670.4540000000006</v>
      </c>
      <c r="DD87" s="24">
        <f t="shared" ca="1" si="134"/>
        <v>5670.4540000000006</v>
      </c>
      <c r="DE87" s="24">
        <f t="shared" ca="1" si="134"/>
        <v>5670.4540000000006</v>
      </c>
      <c r="DF87" s="24">
        <f t="shared" ca="1" si="134"/>
        <v>5670.4540000000006</v>
      </c>
      <c r="DG87" s="24">
        <f t="shared" ca="1" si="134"/>
        <v>5670.4540000000006</v>
      </c>
      <c r="DH87" s="24">
        <f t="shared" ca="1" si="134"/>
        <v>5670.4540000000006</v>
      </c>
      <c r="DI87" s="24">
        <f t="shared" ca="1" si="134"/>
        <v>5670.4540000000006</v>
      </c>
      <c r="DJ87" s="24">
        <f t="shared" ca="1" si="134"/>
        <v>5670.4540000000006</v>
      </c>
      <c r="DK87" s="24">
        <f t="shared" ca="1" si="134"/>
        <v>5670.4540000000006</v>
      </c>
      <c r="DL87" s="24">
        <f t="shared" ca="1" si="134"/>
        <v>5670.4540000000006</v>
      </c>
      <c r="DM87" s="24">
        <f t="shared" ca="1" si="134"/>
        <v>5670.4540000000006</v>
      </c>
      <c r="DN87" s="24">
        <f t="shared" ca="1" si="134"/>
        <v>5670.4540000000006</v>
      </c>
      <c r="DO87" s="24">
        <f t="shared" ca="1" si="134"/>
        <v>0</v>
      </c>
      <c r="DP87" s="24">
        <f t="shared" ca="1" si="134"/>
        <v>5670.4540000000006</v>
      </c>
      <c r="DQ87" s="24">
        <f t="shared" ca="1" si="134"/>
        <v>5670.4540000000006</v>
      </c>
      <c r="DR87" s="24">
        <f t="shared" ca="1" si="134"/>
        <v>5670.4540000000006</v>
      </c>
      <c r="DS87" s="24">
        <f t="shared" ca="1" si="134"/>
        <v>5670.4540000000006</v>
      </c>
      <c r="DT87" s="24">
        <f t="shared" ca="1" si="134"/>
        <v>5670.4540000000006</v>
      </c>
      <c r="DU87" s="24">
        <f t="shared" ca="1" si="134"/>
        <v>5670.4540000000006</v>
      </c>
      <c r="DV87" s="24">
        <f t="shared" ca="1" si="134"/>
        <v>5670.4540000000006</v>
      </c>
      <c r="DW87" s="24">
        <f t="shared" ca="1" si="134"/>
        <v>5670.4540000000006</v>
      </c>
      <c r="DX87" s="24">
        <f t="shared" ca="1" si="134"/>
        <v>5670.4540000000006</v>
      </c>
      <c r="DY87" s="24">
        <f t="shared" ca="1" si="134"/>
        <v>5670.4540000000006</v>
      </c>
      <c r="DZ87" s="24">
        <f t="shared" ca="1" si="134"/>
        <v>5670.4540000000006</v>
      </c>
      <c r="EA87" s="24">
        <f t="shared" ca="1" si="134"/>
        <v>5670.4540000000006</v>
      </c>
      <c r="EB87" s="24">
        <f t="shared" ca="1" si="134"/>
        <v>5670.4540000000006</v>
      </c>
      <c r="EC87" s="24">
        <f t="shared" ca="1" si="134"/>
        <v>5670.4540000000006</v>
      </c>
      <c r="EE87" s="17"/>
      <c r="EF87" s="17"/>
      <c r="EG87" s="17"/>
      <c r="EH87" s="17"/>
    </row>
    <row r="88" spans="2:138" ht="15" customHeight="1" x14ac:dyDescent="0.3">
      <c r="AI88" s="45" t="s">
        <v>178</v>
      </c>
      <c r="AL88" s="24">
        <f t="shared" ref="AL88:BO88" si="135">AL78</f>
        <v>44900682.520000003</v>
      </c>
      <c r="AM88" s="24">
        <f t="shared" si="135"/>
        <v>0</v>
      </c>
      <c r="AN88" s="24">
        <f t="shared" si="135"/>
        <v>0</v>
      </c>
      <c r="AO88" s="24">
        <f t="shared" si="135"/>
        <v>0</v>
      </c>
      <c r="AP88" s="24">
        <f t="shared" si="135"/>
        <v>0</v>
      </c>
      <c r="AQ88" s="24">
        <f t="shared" si="135"/>
        <v>0</v>
      </c>
      <c r="AR88" s="24">
        <f t="shared" si="135"/>
        <v>0</v>
      </c>
      <c r="AS88" s="24">
        <f t="shared" si="135"/>
        <v>0</v>
      </c>
      <c r="AT88" s="24">
        <f t="shared" si="135"/>
        <v>0</v>
      </c>
      <c r="AU88" s="24">
        <f t="shared" si="135"/>
        <v>0</v>
      </c>
      <c r="AV88" s="24">
        <f t="shared" si="135"/>
        <v>0</v>
      </c>
      <c r="AW88" s="24">
        <f t="shared" si="135"/>
        <v>0</v>
      </c>
      <c r="AX88" s="24">
        <f t="shared" si="135"/>
        <v>0</v>
      </c>
      <c r="AY88" s="24">
        <f t="shared" si="135"/>
        <v>0</v>
      </c>
      <c r="AZ88" s="24">
        <f t="shared" si="135"/>
        <v>0</v>
      </c>
      <c r="BA88" s="24">
        <f t="shared" si="135"/>
        <v>0</v>
      </c>
      <c r="BB88" s="24">
        <f t="shared" si="135"/>
        <v>0</v>
      </c>
      <c r="BC88" s="24">
        <f t="shared" si="135"/>
        <v>0</v>
      </c>
      <c r="BD88" s="24">
        <f t="shared" si="135"/>
        <v>0</v>
      </c>
      <c r="BE88" s="24">
        <f t="shared" si="135"/>
        <v>0</v>
      </c>
      <c r="BF88" s="24">
        <f t="shared" si="135"/>
        <v>0</v>
      </c>
      <c r="BG88" s="24">
        <f t="shared" si="135"/>
        <v>0</v>
      </c>
      <c r="BH88" s="24">
        <f t="shared" si="135"/>
        <v>0</v>
      </c>
      <c r="BI88" s="24">
        <f t="shared" si="135"/>
        <v>0</v>
      </c>
      <c r="BJ88" s="24">
        <f t="shared" si="135"/>
        <v>0</v>
      </c>
      <c r="BK88" s="24">
        <f t="shared" si="135"/>
        <v>0</v>
      </c>
      <c r="BL88" s="24">
        <f t="shared" si="135"/>
        <v>0</v>
      </c>
      <c r="BM88" s="24">
        <f t="shared" si="135"/>
        <v>0</v>
      </c>
      <c r="BN88" s="24">
        <f t="shared" si="135"/>
        <v>0</v>
      </c>
      <c r="BO88" s="24">
        <f t="shared" si="135"/>
        <v>0</v>
      </c>
      <c r="BS88" s="24">
        <f t="shared" ref="BS88:CV88" ca="1" si="136">BS78</f>
        <v>0</v>
      </c>
      <c r="BT88" s="24">
        <f t="shared" ca="1" si="136"/>
        <v>0</v>
      </c>
      <c r="BU88" s="24">
        <f t="shared" ca="1" si="136"/>
        <v>0</v>
      </c>
      <c r="BV88" s="24">
        <f t="shared" ca="1" si="136"/>
        <v>0</v>
      </c>
      <c r="BW88" s="24">
        <f t="shared" ca="1" si="136"/>
        <v>0</v>
      </c>
      <c r="BX88" s="24">
        <f t="shared" ca="1" si="136"/>
        <v>0</v>
      </c>
      <c r="BY88" s="24">
        <f t="shared" ca="1" si="136"/>
        <v>0</v>
      </c>
      <c r="BZ88" s="24">
        <f t="shared" ca="1" si="136"/>
        <v>0</v>
      </c>
      <c r="CA88" s="24">
        <f t="shared" ca="1" si="136"/>
        <v>0</v>
      </c>
      <c r="CB88" s="24">
        <f t="shared" ca="1" si="136"/>
        <v>0</v>
      </c>
      <c r="CC88" s="24">
        <f t="shared" ca="1" si="136"/>
        <v>0</v>
      </c>
      <c r="CD88" s="24">
        <f t="shared" ca="1" si="136"/>
        <v>0</v>
      </c>
      <c r="CE88" s="24">
        <f t="shared" ca="1" si="136"/>
        <v>0</v>
      </c>
      <c r="CF88" s="24">
        <f t="shared" ca="1" si="136"/>
        <v>0</v>
      </c>
      <c r="CG88" s="24">
        <f t="shared" ca="1" si="136"/>
        <v>0</v>
      </c>
      <c r="CH88" s="24">
        <f t="shared" ca="1" si="136"/>
        <v>0</v>
      </c>
      <c r="CI88" s="24">
        <f t="shared" ca="1" si="136"/>
        <v>0</v>
      </c>
      <c r="CJ88" s="24">
        <f t="shared" ca="1" si="136"/>
        <v>0</v>
      </c>
      <c r="CK88" s="24">
        <f t="shared" ca="1" si="136"/>
        <v>0</v>
      </c>
      <c r="CL88" s="24">
        <f t="shared" ca="1" si="136"/>
        <v>0</v>
      </c>
      <c r="CM88" s="24">
        <f t="shared" ca="1" si="136"/>
        <v>0</v>
      </c>
      <c r="CN88" s="24">
        <f t="shared" ca="1" si="136"/>
        <v>0</v>
      </c>
      <c r="CO88" s="24">
        <f t="shared" ca="1" si="136"/>
        <v>0</v>
      </c>
      <c r="CP88" s="24">
        <f t="shared" ca="1" si="136"/>
        <v>0</v>
      </c>
      <c r="CQ88" s="24">
        <f t="shared" ca="1" si="136"/>
        <v>0</v>
      </c>
      <c r="CR88" s="24">
        <f t="shared" ca="1" si="136"/>
        <v>0</v>
      </c>
      <c r="CS88" s="24">
        <f t="shared" ca="1" si="136"/>
        <v>0</v>
      </c>
      <c r="CT88" s="24">
        <f t="shared" ca="1" si="136"/>
        <v>0</v>
      </c>
      <c r="CU88" s="24">
        <f t="shared" ca="1" si="136"/>
        <v>0</v>
      </c>
      <c r="CV88" s="24">
        <f t="shared" ca="1" si="136"/>
        <v>0</v>
      </c>
      <c r="CY88" s="141">
        <f t="shared" ca="1" si="121"/>
        <v>0</v>
      </c>
      <c r="CZ88" s="24">
        <f t="shared" ref="CZ88:EC88" ca="1" si="137">CZ78</f>
        <v>0</v>
      </c>
      <c r="DA88" s="24">
        <f t="shared" ca="1" si="137"/>
        <v>0</v>
      </c>
      <c r="DB88" s="24">
        <f t="shared" ca="1" si="137"/>
        <v>0</v>
      </c>
      <c r="DC88" s="24">
        <f t="shared" ca="1" si="137"/>
        <v>0</v>
      </c>
      <c r="DD88" s="24">
        <f t="shared" ca="1" si="137"/>
        <v>0</v>
      </c>
      <c r="DE88" s="24">
        <f t="shared" ca="1" si="137"/>
        <v>0</v>
      </c>
      <c r="DF88" s="24">
        <f t="shared" ca="1" si="137"/>
        <v>0</v>
      </c>
      <c r="DG88" s="24">
        <f t="shared" ca="1" si="137"/>
        <v>0</v>
      </c>
      <c r="DH88" s="24">
        <f t="shared" ca="1" si="137"/>
        <v>0</v>
      </c>
      <c r="DI88" s="24">
        <f t="shared" ca="1" si="137"/>
        <v>0</v>
      </c>
      <c r="DJ88" s="24">
        <f t="shared" ca="1" si="137"/>
        <v>0</v>
      </c>
      <c r="DK88" s="24">
        <f t="shared" ca="1" si="137"/>
        <v>0</v>
      </c>
      <c r="DL88" s="24">
        <f t="shared" ca="1" si="137"/>
        <v>0</v>
      </c>
      <c r="DM88" s="24">
        <f t="shared" ca="1" si="137"/>
        <v>0</v>
      </c>
      <c r="DN88" s="24">
        <f t="shared" ca="1" si="137"/>
        <v>0</v>
      </c>
      <c r="DO88" s="24">
        <f t="shared" ca="1" si="137"/>
        <v>0</v>
      </c>
      <c r="DP88" s="24">
        <f t="shared" ca="1" si="137"/>
        <v>0</v>
      </c>
      <c r="DQ88" s="24">
        <f t="shared" ca="1" si="137"/>
        <v>0</v>
      </c>
      <c r="DR88" s="24">
        <f t="shared" ca="1" si="137"/>
        <v>0</v>
      </c>
      <c r="DS88" s="24">
        <f t="shared" ca="1" si="137"/>
        <v>0</v>
      </c>
      <c r="DT88" s="24">
        <f t="shared" ca="1" si="137"/>
        <v>0</v>
      </c>
      <c r="DU88" s="24">
        <f t="shared" ca="1" si="137"/>
        <v>0</v>
      </c>
      <c r="DV88" s="24">
        <f t="shared" ca="1" si="137"/>
        <v>0</v>
      </c>
      <c r="DW88" s="24">
        <f t="shared" ca="1" si="137"/>
        <v>0</v>
      </c>
      <c r="DX88" s="24">
        <f t="shared" ca="1" si="137"/>
        <v>0</v>
      </c>
      <c r="DY88" s="24">
        <f t="shared" ca="1" si="137"/>
        <v>0</v>
      </c>
      <c r="DZ88" s="24">
        <f t="shared" ca="1" si="137"/>
        <v>0</v>
      </c>
      <c r="EA88" s="24">
        <f t="shared" ca="1" si="137"/>
        <v>0</v>
      </c>
      <c r="EB88" s="24">
        <f t="shared" ca="1" si="137"/>
        <v>0</v>
      </c>
      <c r="EC88" s="24">
        <f t="shared" ca="1" si="137"/>
        <v>0</v>
      </c>
      <c r="EE88" s="17"/>
      <c r="EF88" s="17"/>
      <c r="EG88" s="17"/>
      <c r="EH88" s="17"/>
    </row>
    <row r="90" spans="2:138" ht="15" customHeight="1" x14ac:dyDescent="0.3">
      <c r="AI90" s="13" t="s">
        <v>174</v>
      </c>
      <c r="CY90" s="142">
        <f ca="1">SUM(CY91:CY96)</f>
        <v>568695030.48281562</v>
      </c>
    </row>
    <row r="91" spans="2:138" ht="15" customHeight="1" x14ac:dyDescent="0.3">
      <c r="AI91" s="61" t="s">
        <v>175</v>
      </c>
      <c r="AJ91"/>
      <c r="AL91" s="59"/>
      <c r="AM91" s="59"/>
      <c r="AN91" s="59"/>
      <c r="AO91" s="59"/>
      <c r="AP91" s="59"/>
      <c r="AQ91" s="59"/>
      <c r="AR91" s="59"/>
      <c r="AS91" s="59"/>
      <c r="AT91" s="59"/>
      <c r="AU91" s="59"/>
      <c r="AV91" s="59"/>
      <c r="AW91" s="59"/>
      <c r="AX91" s="59"/>
      <c r="AY91" s="59"/>
      <c r="AZ91" s="59"/>
      <c r="BA91" s="59"/>
      <c r="BB91" s="59"/>
      <c r="BC91" s="59"/>
      <c r="BD91" s="59"/>
      <c r="BE91" s="59"/>
      <c r="BF91" s="59"/>
      <c r="BG91" s="59"/>
      <c r="BH91" s="59"/>
      <c r="BI91" s="59"/>
      <c r="BJ91" s="59"/>
      <c r="BK91" s="59"/>
      <c r="BL91" s="59"/>
      <c r="BM91" s="59"/>
      <c r="BN91" s="59"/>
      <c r="BO91" s="59"/>
      <c r="BR91" s="13"/>
      <c r="BS91" s="59"/>
      <c r="BT91" s="59"/>
      <c r="BU91" s="59"/>
      <c r="BV91" s="59"/>
      <c r="BW91" s="59"/>
      <c r="BX91" s="59"/>
      <c r="BY91" s="59"/>
      <c r="BZ91" s="59"/>
      <c r="CA91" s="59"/>
      <c r="CB91" s="59"/>
      <c r="CC91" s="59"/>
      <c r="CD91" s="59"/>
      <c r="CE91" s="59"/>
      <c r="CF91" s="59"/>
      <c r="CG91" s="59"/>
      <c r="CH91" s="59"/>
      <c r="CI91" s="59"/>
      <c r="CJ91" s="59"/>
      <c r="CK91" s="59"/>
      <c r="CL91" s="59"/>
      <c r="CM91" s="59"/>
      <c r="CN91" s="59"/>
      <c r="CO91" s="59"/>
      <c r="CP91" s="59"/>
      <c r="CQ91" s="59"/>
      <c r="CR91" s="59"/>
      <c r="CS91" s="59"/>
      <c r="CT91" s="59"/>
      <c r="CU91" s="59"/>
      <c r="CV91" s="59"/>
      <c r="CY91" s="141">
        <f t="shared" ref="CY91:CY96" ca="1" si="138">SUM(CZ91:EC91)</f>
        <v>131413424.10928378</v>
      </c>
      <c r="CZ91" s="141">
        <f t="shared" ref="CZ91:EC91" ca="1" si="139">CZ83*1.15</f>
        <v>0</v>
      </c>
      <c r="DA91" s="141">
        <f t="shared" ca="1" si="139"/>
        <v>4531497.3830787493</v>
      </c>
      <c r="DB91" s="141">
        <f t="shared" ca="1" si="139"/>
        <v>4531497.3830787493</v>
      </c>
      <c r="DC91" s="141">
        <f t="shared" ca="1" si="139"/>
        <v>4531497.3830787493</v>
      </c>
      <c r="DD91" s="141">
        <f t="shared" ca="1" si="139"/>
        <v>4531497.3830787493</v>
      </c>
      <c r="DE91" s="141">
        <f t="shared" ca="1" si="139"/>
        <v>4531497.3830787493</v>
      </c>
      <c r="DF91" s="141">
        <f t="shared" ca="1" si="139"/>
        <v>4531497.3830787493</v>
      </c>
      <c r="DG91" s="141">
        <f t="shared" ca="1" si="139"/>
        <v>4531497.3830787493</v>
      </c>
      <c r="DH91" s="141">
        <f t="shared" ca="1" si="139"/>
        <v>4531497.3830787493</v>
      </c>
      <c r="DI91" s="141">
        <f t="shared" ca="1" si="139"/>
        <v>4531497.3830787493</v>
      </c>
      <c r="DJ91" s="141">
        <f t="shared" ca="1" si="139"/>
        <v>4531497.3830787493</v>
      </c>
      <c r="DK91" s="141">
        <f t="shared" ca="1" si="139"/>
        <v>4531497.3830787493</v>
      </c>
      <c r="DL91" s="141">
        <f t="shared" ca="1" si="139"/>
        <v>4531497.3830787493</v>
      </c>
      <c r="DM91" s="141">
        <f t="shared" ca="1" si="139"/>
        <v>4531497.3830787493</v>
      </c>
      <c r="DN91" s="141">
        <f t="shared" ca="1" si="139"/>
        <v>4531497.3830787493</v>
      </c>
      <c r="DO91" s="141">
        <f t="shared" ca="1" si="139"/>
        <v>4531497.3830787493</v>
      </c>
      <c r="DP91" s="141">
        <f t="shared" ca="1" si="139"/>
        <v>4531497.3830787493</v>
      </c>
      <c r="DQ91" s="141">
        <f t="shared" ca="1" si="139"/>
        <v>4531497.3830787493</v>
      </c>
      <c r="DR91" s="141">
        <f t="shared" ca="1" si="139"/>
        <v>4531497.3830787493</v>
      </c>
      <c r="DS91" s="141">
        <f t="shared" ca="1" si="139"/>
        <v>4531497.3830787493</v>
      </c>
      <c r="DT91" s="141">
        <f t="shared" ca="1" si="139"/>
        <v>4531497.3830787493</v>
      </c>
      <c r="DU91" s="141">
        <f t="shared" ca="1" si="139"/>
        <v>4531497.3830787493</v>
      </c>
      <c r="DV91" s="141">
        <f t="shared" ca="1" si="139"/>
        <v>4531497.3830787493</v>
      </c>
      <c r="DW91" s="141">
        <f t="shared" ca="1" si="139"/>
        <v>4531497.3830787493</v>
      </c>
      <c r="DX91" s="141">
        <f t="shared" ca="1" si="139"/>
        <v>4531497.3830787493</v>
      </c>
      <c r="DY91" s="141">
        <f t="shared" ca="1" si="139"/>
        <v>4531497.3830787493</v>
      </c>
      <c r="DZ91" s="141">
        <f t="shared" ca="1" si="139"/>
        <v>4531497.3830787493</v>
      </c>
      <c r="EA91" s="141">
        <f t="shared" ca="1" si="139"/>
        <v>4531497.3830787493</v>
      </c>
      <c r="EB91" s="141">
        <f t="shared" ca="1" si="139"/>
        <v>4531497.3830787493</v>
      </c>
      <c r="EC91" s="141">
        <f t="shared" ca="1" si="139"/>
        <v>4531497.3830787493</v>
      </c>
    </row>
    <row r="92" spans="2:138" ht="15" customHeight="1" x14ac:dyDescent="0.3">
      <c r="AI92" s="45" t="s">
        <v>177</v>
      </c>
      <c r="AL92" s="24"/>
      <c r="AM92" s="24"/>
      <c r="AN92" s="24"/>
      <c r="AO92" s="24"/>
      <c r="AP92" s="24"/>
      <c r="AQ92" s="24"/>
      <c r="AR92" s="24"/>
      <c r="AS92" s="24"/>
      <c r="AT92" s="24"/>
      <c r="AU92" s="24"/>
      <c r="AV92" s="24"/>
      <c r="AW92" s="24"/>
      <c r="AX92" s="24"/>
      <c r="AY92" s="24"/>
      <c r="AZ92" s="24"/>
      <c r="BA92" s="24"/>
      <c r="BB92" s="24"/>
      <c r="BC92" s="24"/>
      <c r="BD92" s="24"/>
      <c r="BE92" s="24"/>
      <c r="BF92" s="24"/>
      <c r="BG92" s="24"/>
      <c r="BH92" s="24"/>
      <c r="BI92" s="24"/>
      <c r="BJ92" s="24"/>
      <c r="BK92" s="24"/>
      <c r="BL92" s="24"/>
      <c r="BM92" s="24"/>
      <c r="BN92" s="24"/>
      <c r="BO92" s="24"/>
      <c r="BS92" s="24"/>
      <c r="BT92" s="24"/>
      <c r="BU92" s="24"/>
      <c r="BV92" s="24"/>
      <c r="BW92" s="24"/>
      <c r="BX92" s="24"/>
      <c r="BY92" s="24"/>
      <c r="BZ92" s="24"/>
      <c r="CA92" s="24"/>
      <c r="CB92" s="24"/>
      <c r="CC92" s="24"/>
      <c r="CD92" s="24"/>
      <c r="CE92" s="24"/>
      <c r="CF92" s="24"/>
      <c r="CG92" s="24"/>
      <c r="CH92" s="24"/>
      <c r="CI92" s="24"/>
      <c r="CJ92" s="24"/>
      <c r="CK92" s="24"/>
      <c r="CL92" s="24"/>
      <c r="CM92" s="24"/>
      <c r="CN92" s="24"/>
      <c r="CO92" s="24"/>
      <c r="CP92" s="24"/>
      <c r="CQ92" s="24"/>
      <c r="CR92" s="24"/>
      <c r="CS92" s="24"/>
      <c r="CT92" s="24"/>
      <c r="CU92" s="24"/>
      <c r="CV92" s="24"/>
      <c r="CY92" s="141">
        <f t="shared" ca="1" si="138"/>
        <v>56145532.754731879</v>
      </c>
      <c r="CZ92" s="141">
        <f t="shared" ref="CZ92:EC92" ca="1" si="140">CZ84*1.15</f>
        <v>0</v>
      </c>
      <c r="DA92" s="141">
        <f t="shared" ca="1" si="140"/>
        <v>394351.07778132515</v>
      </c>
      <c r="DB92" s="141">
        <f t="shared" ca="1" si="140"/>
        <v>593669.89856838738</v>
      </c>
      <c r="DC92" s="141">
        <f t="shared" ca="1" si="140"/>
        <v>593669.89856838738</v>
      </c>
      <c r="DD92" s="141">
        <f t="shared" ca="1" si="140"/>
        <v>2268134.1845841506</v>
      </c>
      <c r="DE92" s="141">
        <f t="shared" ca="1" si="140"/>
        <v>2115208.2897394788</v>
      </c>
      <c r="DF92" s="141">
        <f t="shared" ca="1" si="140"/>
        <v>2238433.4627813278</v>
      </c>
      <c r="DG92" s="141">
        <f t="shared" ca="1" si="140"/>
        <v>2293645.438568389</v>
      </c>
      <c r="DH92" s="141">
        <f t="shared" ca="1" si="140"/>
        <v>2268134.1845841506</v>
      </c>
      <c r="DI92" s="141">
        <f t="shared" ca="1" si="140"/>
        <v>2293645.438568389</v>
      </c>
      <c r="DJ92" s="141">
        <f t="shared" ca="1" si="140"/>
        <v>2037322.9667167666</v>
      </c>
      <c r="DK92" s="141">
        <f t="shared" ca="1" si="140"/>
        <v>2238433.4627813278</v>
      </c>
      <c r="DL92" s="141">
        <f t="shared" ca="1" si="140"/>
        <v>2268134.1845841506</v>
      </c>
      <c r="DM92" s="141">
        <f t="shared" ca="1" si="140"/>
        <v>593669.89856838738</v>
      </c>
      <c r="DN92" s="141">
        <f t="shared" ca="1" si="140"/>
        <v>2293645.438568389</v>
      </c>
      <c r="DO92" s="141">
        <f t="shared" ca="1" si="140"/>
        <v>2090921.7387900932</v>
      </c>
      <c r="DP92" s="141">
        <f t="shared" ca="1" si="140"/>
        <v>2068815.3637970884</v>
      </c>
      <c r="DQ92" s="141">
        <f t="shared" ca="1" si="140"/>
        <v>2293645.438568389</v>
      </c>
      <c r="DR92" s="141">
        <f t="shared" ca="1" si="140"/>
        <v>2293645.438568389</v>
      </c>
      <c r="DS92" s="141">
        <f t="shared" ca="1" si="140"/>
        <v>2293645.438568389</v>
      </c>
      <c r="DT92" s="141">
        <f t="shared" ca="1" si="140"/>
        <v>2011811.7127325323</v>
      </c>
      <c r="DU92" s="141">
        <f t="shared" ca="1" si="140"/>
        <v>2238433.4627813278</v>
      </c>
      <c r="DV92" s="141">
        <f t="shared" ca="1" si="140"/>
        <v>2293645.438568389</v>
      </c>
      <c r="DW92" s="141">
        <f t="shared" ca="1" si="140"/>
        <v>593669.89856838738</v>
      </c>
      <c r="DX92" s="141">
        <f t="shared" ca="1" si="140"/>
        <v>2268134.1845841506</v>
      </c>
      <c r="DY92" s="141">
        <f t="shared" ca="1" si="140"/>
        <v>2115208.2897394788</v>
      </c>
      <c r="DZ92" s="141">
        <f t="shared" ca="1" si="140"/>
        <v>2238433.4627813278</v>
      </c>
      <c r="EA92" s="141">
        <f t="shared" ca="1" si="140"/>
        <v>2293645.438568389</v>
      </c>
      <c r="EB92" s="141">
        <f t="shared" ca="1" si="140"/>
        <v>2268134.1845841506</v>
      </c>
      <c r="EC92" s="141">
        <f t="shared" ca="1" si="140"/>
        <v>2293645.438568389</v>
      </c>
    </row>
    <row r="93" spans="2:138" ht="15" customHeight="1" x14ac:dyDescent="0.3">
      <c r="AI93" s="45" t="s">
        <v>176</v>
      </c>
      <c r="AL93" s="24"/>
      <c r="AM93" s="24"/>
      <c r="AN93" s="24"/>
      <c r="AO93" s="24"/>
      <c r="AP93" s="24"/>
      <c r="AQ93" s="24"/>
      <c r="AR93" s="24"/>
      <c r="AS93" s="24"/>
      <c r="AT93" s="24"/>
      <c r="AU93" s="24"/>
      <c r="AV93" s="24"/>
      <c r="AW93" s="24"/>
      <c r="AX93" s="24"/>
      <c r="AY93" s="24"/>
      <c r="AZ93" s="24"/>
      <c r="BA93" s="24"/>
      <c r="BB93" s="24"/>
      <c r="BC93" s="24"/>
      <c r="BD93" s="24"/>
      <c r="BE93" s="24"/>
      <c r="BF93" s="24"/>
      <c r="BG93" s="24"/>
      <c r="BH93" s="24"/>
      <c r="BI93" s="24"/>
      <c r="BJ93" s="24"/>
      <c r="BK93" s="24"/>
      <c r="BL93" s="24"/>
      <c r="BM93" s="24"/>
      <c r="BN93" s="24"/>
      <c r="BO93" s="24"/>
      <c r="BS93" s="24"/>
      <c r="BT93" s="24"/>
      <c r="BU93" s="24"/>
      <c r="BV93" s="24"/>
      <c r="BW93" s="24"/>
      <c r="BX93" s="24"/>
      <c r="BY93" s="24"/>
      <c r="BZ93" s="24"/>
      <c r="CA93" s="24"/>
      <c r="CB93" s="24"/>
      <c r="CC93" s="24"/>
      <c r="CD93" s="24"/>
      <c r="CE93" s="24"/>
      <c r="CF93" s="24"/>
      <c r="CG93" s="24"/>
      <c r="CH93" s="24"/>
      <c r="CI93" s="24"/>
      <c r="CJ93" s="24"/>
      <c r="CK93" s="24"/>
      <c r="CL93" s="24"/>
      <c r="CM93" s="24"/>
      <c r="CN93" s="24"/>
      <c r="CO93" s="24"/>
      <c r="CP93" s="24"/>
      <c r="CQ93" s="24"/>
      <c r="CR93" s="24"/>
      <c r="CS93" s="24"/>
      <c r="CT93" s="24"/>
      <c r="CU93" s="24"/>
      <c r="CV93" s="24"/>
      <c r="CY93" s="141">
        <f t="shared" ca="1" si="138"/>
        <v>15570885.000000006</v>
      </c>
      <c r="CZ93" s="141">
        <f t="shared" ref="CZ93:EC93" ca="1" si="141">CZ85*1.15</f>
        <v>0</v>
      </c>
      <c r="DA93" s="141">
        <f t="shared" ca="1" si="141"/>
        <v>0</v>
      </c>
      <c r="DB93" s="141">
        <f t="shared" ca="1" si="141"/>
        <v>0</v>
      </c>
      <c r="DC93" s="141">
        <f t="shared" ca="1" si="141"/>
        <v>622835.39999999991</v>
      </c>
      <c r="DD93" s="141">
        <f t="shared" ca="1" si="141"/>
        <v>622835.39999999991</v>
      </c>
      <c r="DE93" s="141">
        <f t="shared" ca="1" si="141"/>
        <v>622835.39999999991</v>
      </c>
      <c r="DF93" s="141">
        <f t="shared" ca="1" si="141"/>
        <v>622835.39999999991</v>
      </c>
      <c r="DG93" s="141">
        <f t="shared" ca="1" si="141"/>
        <v>622835.39999999991</v>
      </c>
      <c r="DH93" s="141">
        <f t="shared" ca="1" si="141"/>
        <v>622835.39999999991</v>
      </c>
      <c r="DI93" s="141">
        <f t="shared" ca="1" si="141"/>
        <v>622835.39999999991</v>
      </c>
      <c r="DJ93" s="141">
        <f t="shared" ca="1" si="141"/>
        <v>622835.39999999991</v>
      </c>
      <c r="DK93" s="141">
        <f t="shared" ca="1" si="141"/>
        <v>622835.39999999991</v>
      </c>
      <c r="DL93" s="141">
        <f t="shared" ca="1" si="141"/>
        <v>0</v>
      </c>
      <c r="DM93" s="141">
        <f t="shared" ca="1" si="141"/>
        <v>622835.39999999991</v>
      </c>
      <c r="DN93" s="141">
        <f t="shared" ca="1" si="141"/>
        <v>622835.39999999991</v>
      </c>
      <c r="DO93" s="141">
        <f t="shared" ca="1" si="141"/>
        <v>622835.39999999991</v>
      </c>
      <c r="DP93" s="141">
        <f t="shared" ca="1" si="141"/>
        <v>622835.39999999991</v>
      </c>
      <c r="DQ93" s="141">
        <f t="shared" ca="1" si="141"/>
        <v>622835.39999999991</v>
      </c>
      <c r="DR93" s="141">
        <f t="shared" ca="1" si="141"/>
        <v>622835.39999999991</v>
      </c>
      <c r="DS93" s="141">
        <f t="shared" ca="1" si="141"/>
        <v>622835.39999999991</v>
      </c>
      <c r="DT93" s="141">
        <f t="shared" ca="1" si="141"/>
        <v>622835.39999999991</v>
      </c>
      <c r="DU93" s="141">
        <f t="shared" ca="1" si="141"/>
        <v>622835.39999999991</v>
      </c>
      <c r="DV93" s="141">
        <f t="shared" ca="1" si="141"/>
        <v>0</v>
      </c>
      <c r="DW93" s="141">
        <f t="shared" ca="1" si="141"/>
        <v>622835.39999999991</v>
      </c>
      <c r="DX93" s="141">
        <f t="shared" ca="1" si="141"/>
        <v>622835.39999999991</v>
      </c>
      <c r="DY93" s="141">
        <f t="shared" ca="1" si="141"/>
        <v>622835.39999999991</v>
      </c>
      <c r="DZ93" s="141">
        <f t="shared" ca="1" si="141"/>
        <v>622835.39999999991</v>
      </c>
      <c r="EA93" s="141">
        <f t="shared" ca="1" si="141"/>
        <v>622835.39999999991</v>
      </c>
      <c r="EB93" s="141">
        <f t="shared" ca="1" si="141"/>
        <v>622835.39999999991</v>
      </c>
      <c r="EC93" s="141">
        <f t="shared" ca="1" si="141"/>
        <v>622835.39999999991</v>
      </c>
    </row>
    <row r="94" spans="2:138" ht="15" customHeight="1" x14ac:dyDescent="0.3">
      <c r="AI94" s="45" t="s">
        <v>158</v>
      </c>
      <c r="AL94" s="24"/>
      <c r="AM94" s="24"/>
      <c r="AN94" s="24"/>
      <c r="AO94" s="24"/>
      <c r="AP94" s="24"/>
      <c r="AQ94" s="24"/>
      <c r="AR94" s="24"/>
      <c r="AS94" s="24"/>
      <c r="AT94" s="24"/>
      <c r="AU94" s="24"/>
      <c r="AV94" s="24"/>
      <c r="AW94" s="24"/>
      <c r="AX94" s="24"/>
      <c r="AY94" s="24"/>
      <c r="AZ94" s="24"/>
      <c r="BA94" s="24"/>
      <c r="BB94" s="24"/>
      <c r="BC94" s="24"/>
      <c r="BD94" s="24"/>
      <c r="BE94" s="24"/>
      <c r="BF94" s="24"/>
      <c r="BG94" s="24"/>
      <c r="BH94" s="24"/>
      <c r="BI94" s="24"/>
      <c r="BJ94" s="24"/>
      <c r="BK94" s="24"/>
      <c r="BL94" s="24"/>
      <c r="BM94" s="24"/>
      <c r="BN94" s="24"/>
      <c r="BO94" s="24"/>
      <c r="BS94" s="24"/>
      <c r="BT94" s="24"/>
      <c r="BU94" s="24"/>
      <c r="BV94" s="24"/>
      <c r="BW94" s="24"/>
      <c r="BX94" s="24"/>
      <c r="BY94" s="24"/>
      <c r="BZ94" s="24"/>
      <c r="CA94" s="24"/>
      <c r="CB94" s="24"/>
      <c r="CC94" s="24"/>
      <c r="CD94" s="24"/>
      <c r="CE94" s="24"/>
      <c r="CF94" s="24"/>
      <c r="CG94" s="24"/>
      <c r="CH94" s="24"/>
      <c r="CI94" s="24"/>
      <c r="CJ94" s="24"/>
      <c r="CK94" s="24"/>
      <c r="CL94" s="24"/>
      <c r="CM94" s="24"/>
      <c r="CN94" s="24"/>
      <c r="CO94" s="24"/>
      <c r="CP94" s="24"/>
      <c r="CQ94" s="24"/>
      <c r="CR94" s="24"/>
      <c r="CS94" s="24"/>
      <c r="CT94" s="24"/>
      <c r="CU94" s="24"/>
      <c r="CV94" s="24"/>
      <c r="CY94" s="141">
        <f t="shared" ca="1" si="138"/>
        <v>365382599.99999994</v>
      </c>
      <c r="CZ94" s="141">
        <f t="shared" ref="CZ94:EC95" ca="1" si="142">CZ86*1.15</f>
        <v>0</v>
      </c>
      <c r="DA94" s="141">
        <f t="shared" ca="1" si="142"/>
        <v>12599399.999999996</v>
      </c>
      <c r="DB94" s="141">
        <f t="shared" ca="1" si="142"/>
        <v>12599399.999999996</v>
      </c>
      <c r="DC94" s="141">
        <f t="shared" ca="1" si="142"/>
        <v>12599399.999999996</v>
      </c>
      <c r="DD94" s="141">
        <f t="shared" ca="1" si="142"/>
        <v>12599399.999999996</v>
      </c>
      <c r="DE94" s="141">
        <f t="shared" ca="1" si="142"/>
        <v>12599399.999999996</v>
      </c>
      <c r="DF94" s="141">
        <f t="shared" ca="1" si="142"/>
        <v>12599399.999999996</v>
      </c>
      <c r="DG94" s="141">
        <f t="shared" ca="1" si="142"/>
        <v>12599399.999999996</v>
      </c>
      <c r="DH94" s="141">
        <f t="shared" ca="1" si="142"/>
        <v>12599399.999999996</v>
      </c>
      <c r="DI94" s="141">
        <f t="shared" ca="1" si="142"/>
        <v>12599399.999999996</v>
      </c>
      <c r="DJ94" s="141">
        <f t="shared" ca="1" si="142"/>
        <v>12599399.999999996</v>
      </c>
      <c r="DK94" s="141">
        <f t="shared" ca="1" si="142"/>
        <v>12599399.999999996</v>
      </c>
      <c r="DL94" s="141">
        <f t="shared" ca="1" si="142"/>
        <v>12599399.999999996</v>
      </c>
      <c r="DM94" s="141">
        <f t="shared" ca="1" si="142"/>
        <v>12599399.999999996</v>
      </c>
      <c r="DN94" s="141">
        <f t="shared" ca="1" si="142"/>
        <v>12599399.999999996</v>
      </c>
      <c r="DO94" s="141">
        <f t="shared" ca="1" si="142"/>
        <v>12599399.999999996</v>
      </c>
      <c r="DP94" s="141">
        <f t="shared" ca="1" si="142"/>
        <v>12599399.999999996</v>
      </c>
      <c r="DQ94" s="141">
        <f t="shared" ca="1" si="142"/>
        <v>12599399.999999996</v>
      </c>
      <c r="DR94" s="141">
        <f t="shared" ca="1" si="142"/>
        <v>12599399.999999996</v>
      </c>
      <c r="DS94" s="141">
        <f t="shared" ca="1" si="142"/>
        <v>12599399.999999996</v>
      </c>
      <c r="DT94" s="141">
        <f t="shared" ca="1" si="142"/>
        <v>12599399.999999996</v>
      </c>
      <c r="DU94" s="141">
        <f t="shared" ca="1" si="142"/>
        <v>12599399.999999996</v>
      </c>
      <c r="DV94" s="141">
        <f t="shared" ca="1" si="142"/>
        <v>12599399.999999996</v>
      </c>
      <c r="DW94" s="141">
        <f t="shared" ca="1" si="142"/>
        <v>12599399.999999996</v>
      </c>
      <c r="DX94" s="141">
        <f t="shared" ca="1" si="142"/>
        <v>12599399.999999996</v>
      </c>
      <c r="DY94" s="141">
        <f t="shared" ca="1" si="142"/>
        <v>12599399.999999996</v>
      </c>
      <c r="DZ94" s="141">
        <f t="shared" ca="1" si="142"/>
        <v>12599399.999999996</v>
      </c>
      <c r="EA94" s="141">
        <f t="shared" ca="1" si="142"/>
        <v>12599399.999999996</v>
      </c>
      <c r="EB94" s="141">
        <f t="shared" ca="1" si="142"/>
        <v>12599399.999999996</v>
      </c>
      <c r="EC94" s="141">
        <f t="shared" ca="1" si="142"/>
        <v>12599399.999999996</v>
      </c>
    </row>
    <row r="95" spans="2:138" ht="15" customHeight="1" x14ac:dyDescent="0.3">
      <c r="AI95" s="45" t="s">
        <v>186</v>
      </c>
      <c r="AL95" s="24"/>
      <c r="AM95" s="24"/>
      <c r="AN95" s="24"/>
      <c r="AO95" s="24"/>
      <c r="AP95" s="24"/>
      <c r="AQ95" s="24"/>
      <c r="AR95" s="24"/>
      <c r="AS95" s="24"/>
      <c r="AT95" s="24"/>
      <c r="AU95" s="24"/>
      <c r="AV95" s="24"/>
      <c r="AW95" s="24"/>
      <c r="AX95" s="24"/>
      <c r="AY95" s="24"/>
      <c r="AZ95" s="24"/>
      <c r="BA95" s="24"/>
      <c r="BB95" s="24"/>
      <c r="BC95" s="24"/>
      <c r="BD95" s="24"/>
      <c r="BE95" s="24"/>
      <c r="BF95" s="24"/>
      <c r="BG95" s="24"/>
      <c r="BH95" s="24"/>
      <c r="BI95" s="24"/>
      <c r="BJ95" s="24"/>
      <c r="BK95" s="24"/>
      <c r="BL95" s="24"/>
      <c r="BM95" s="24"/>
      <c r="BN95" s="24"/>
      <c r="BO95" s="24"/>
      <c r="BS95" s="24"/>
      <c r="BT95" s="24"/>
      <c r="BU95" s="24"/>
      <c r="BV95" s="24"/>
      <c r="BW95" s="24"/>
      <c r="BX95" s="24"/>
      <c r="BY95" s="24"/>
      <c r="BZ95" s="24"/>
      <c r="CA95" s="24"/>
      <c r="CB95" s="24"/>
      <c r="CC95" s="24"/>
      <c r="CD95" s="24"/>
      <c r="CE95" s="24"/>
      <c r="CF95" s="24"/>
      <c r="CG95" s="24"/>
      <c r="CH95" s="24"/>
      <c r="CI95" s="24"/>
      <c r="CJ95" s="24"/>
      <c r="CK95" s="24"/>
      <c r="CL95" s="24"/>
      <c r="CM95" s="24"/>
      <c r="CN95" s="24"/>
      <c r="CO95" s="24"/>
      <c r="CP95" s="24"/>
      <c r="CQ95" s="24"/>
      <c r="CR95" s="24"/>
      <c r="CS95" s="24"/>
      <c r="CT95" s="24"/>
      <c r="CU95" s="24"/>
      <c r="CV95" s="24"/>
      <c r="CY95" s="141">
        <f t="shared" ref="CY95" ca="1" si="143">SUM(CZ95:EC95)</f>
        <v>182588.61880000003</v>
      </c>
      <c r="CZ95" s="141">
        <f t="shared" ca="1" si="142"/>
        <v>0</v>
      </c>
      <c r="DA95" s="141">
        <f t="shared" ca="1" si="142"/>
        <v>6521.0221000000001</v>
      </c>
      <c r="DB95" s="141">
        <f t="shared" ca="1" si="142"/>
        <v>6521.0221000000001</v>
      </c>
      <c r="DC95" s="141">
        <f t="shared" ca="1" si="142"/>
        <v>6521.0221000000001</v>
      </c>
      <c r="DD95" s="141">
        <f t="shared" ca="1" si="142"/>
        <v>6521.0221000000001</v>
      </c>
      <c r="DE95" s="141">
        <f t="shared" ca="1" si="142"/>
        <v>6521.0221000000001</v>
      </c>
      <c r="DF95" s="141">
        <f t="shared" ca="1" si="142"/>
        <v>6521.0221000000001</v>
      </c>
      <c r="DG95" s="141">
        <f t="shared" ca="1" si="142"/>
        <v>6521.0221000000001</v>
      </c>
      <c r="DH95" s="141">
        <f t="shared" ca="1" si="142"/>
        <v>6521.0221000000001</v>
      </c>
      <c r="DI95" s="141">
        <f t="shared" ca="1" si="142"/>
        <v>6521.0221000000001</v>
      </c>
      <c r="DJ95" s="141">
        <f t="shared" ca="1" si="142"/>
        <v>6521.0221000000001</v>
      </c>
      <c r="DK95" s="141">
        <f t="shared" ca="1" si="142"/>
        <v>6521.0221000000001</v>
      </c>
      <c r="DL95" s="141">
        <f t="shared" ca="1" si="142"/>
        <v>6521.0221000000001</v>
      </c>
      <c r="DM95" s="141">
        <f t="shared" ca="1" si="142"/>
        <v>6521.0221000000001</v>
      </c>
      <c r="DN95" s="141">
        <f t="shared" ca="1" si="142"/>
        <v>6521.0221000000001</v>
      </c>
      <c r="DO95" s="141">
        <f t="shared" ca="1" si="142"/>
        <v>0</v>
      </c>
      <c r="DP95" s="141">
        <f t="shared" ca="1" si="142"/>
        <v>6521.0221000000001</v>
      </c>
      <c r="DQ95" s="141">
        <f t="shared" ca="1" si="142"/>
        <v>6521.0221000000001</v>
      </c>
      <c r="DR95" s="141">
        <f t="shared" ca="1" si="142"/>
        <v>6521.0221000000001</v>
      </c>
      <c r="DS95" s="141">
        <f t="shared" ca="1" si="142"/>
        <v>6521.0221000000001</v>
      </c>
      <c r="DT95" s="141">
        <f t="shared" ca="1" si="142"/>
        <v>6521.0221000000001</v>
      </c>
      <c r="DU95" s="141">
        <f t="shared" ca="1" si="142"/>
        <v>6521.0221000000001</v>
      </c>
      <c r="DV95" s="141">
        <f t="shared" ca="1" si="142"/>
        <v>6521.0221000000001</v>
      </c>
      <c r="DW95" s="141">
        <f t="shared" ca="1" si="142"/>
        <v>6521.0221000000001</v>
      </c>
      <c r="DX95" s="141">
        <f t="shared" ca="1" si="142"/>
        <v>6521.0221000000001</v>
      </c>
      <c r="DY95" s="141">
        <f t="shared" ca="1" si="142"/>
        <v>6521.0221000000001</v>
      </c>
      <c r="DZ95" s="141">
        <f t="shared" ca="1" si="142"/>
        <v>6521.0221000000001</v>
      </c>
      <c r="EA95" s="141">
        <f t="shared" ca="1" si="142"/>
        <v>6521.0221000000001</v>
      </c>
      <c r="EB95" s="141">
        <f t="shared" ca="1" si="142"/>
        <v>6521.0221000000001</v>
      </c>
      <c r="EC95" s="141">
        <f t="shared" ca="1" si="142"/>
        <v>6521.0221000000001</v>
      </c>
    </row>
    <row r="96" spans="2:138" ht="15" customHeight="1" x14ac:dyDescent="0.3">
      <c r="AI96" s="45" t="s">
        <v>178</v>
      </c>
      <c r="AL96" s="24"/>
      <c r="AM96" s="24"/>
      <c r="AN96" s="24"/>
      <c r="AO96" s="24"/>
      <c r="AP96" s="24"/>
      <c r="AQ96" s="24"/>
      <c r="AR96" s="24"/>
      <c r="AS96" s="24"/>
      <c r="AT96" s="24"/>
      <c r="AU96" s="24"/>
      <c r="AV96" s="24"/>
      <c r="AW96" s="24"/>
      <c r="AX96" s="24"/>
      <c r="AY96" s="24"/>
      <c r="AZ96" s="24"/>
      <c r="BA96" s="24"/>
      <c r="BB96" s="24"/>
      <c r="BC96" s="24"/>
      <c r="BD96" s="24"/>
      <c r="BE96" s="24"/>
      <c r="BF96" s="24"/>
      <c r="BG96" s="24"/>
      <c r="BH96" s="24"/>
      <c r="BI96" s="24"/>
      <c r="BJ96" s="24"/>
      <c r="BK96" s="24"/>
      <c r="BL96" s="24"/>
      <c r="BM96" s="24"/>
      <c r="BN96" s="24"/>
      <c r="BO96" s="24"/>
      <c r="BS96" s="24"/>
      <c r="BT96" s="24"/>
      <c r="BU96" s="24"/>
      <c r="BV96" s="24"/>
      <c r="BW96" s="24"/>
      <c r="BX96" s="24"/>
      <c r="BY96" s="24"/>
      <c r="BZ96" s="24"/>
      <c r="CA96" s="24"/>
      <c r="CB96" s="24"/>
      <c r="CC96" s="24"/>
      <c r="CD96" s="24"/>
      <c r="CE96" s="24"/>
      <c r="CF96" s="24"/>
      <c r="CG96" s="24"/>
      <c r="CH96" s="24"/>
      <c r="CI96" s="24"/>
      <c r="CJ96" s="24"/>
      <c r="CK96" s="24"/>
      <c r="CL96" s="24"/>
      <c r="CM96" s="24"/>
      <c r="CN96" s="24"/>
      <c r="CO96" s="24"/>
      <c r="CP96" s="24"/>
      <c r="CQ96" s="24"/>
      <c r="CR96" s="24"/>
      <c r="CS96" s="24"/>
      <c r="CT96" s="24"/>
      <c r="CU96" s="24"/>
      <c r="CV96" s="24"/>
      <c r="CY96" s="141">
        <f t="shared" ca="1" si="138"/>
        <v>0</v>
      </c>
      <c r="CZ96" s="141">
        <f t="shared" ref="CZ96:EC96" ca="1" si="144">CZ88*1.15</f>
        <v>0</v>
      </c>
      <c r="DA96" s="141">
        <f t="shared" ca="1" si="144"/>
        <v>0</v>
      </c>
      <c r="DB96" s="141">
        <f t="shared" ca="1" si="144"/>
        <v>0</v>
      </c>
      <c r="DC96" s="141">
        <f t="shared" ca="1" si="144"/>
        <v>0</v>
      </c>
      <c r="DD96" s="141">
        <f t="shared" ca="1" si="144"/>
        <v>0</v>
      </c>
      <c r="DE96" s="141">
        <f t="shared" ca="1" si="144"/>
        <v>0</v>
      </c>
      <c r="DF96" s="141">
        <f t="shared" ca="1" si="144"/>
        <v>0</v>
      </c>
      <c r="DG96" s="141">
        <f t="shared" ca="1" si="144"/>
        <v>0</v>
      </c>
      <c r="DH96" s="141">
        <f t="shared" ca="1" si="144"/>
        <v>0</v>
      </c>
      <c r="DI96" s="141">
        <f t="shared" ca="1" si="144"/>
        <v>0</v>
      </c>
      <c r="DJ96" s="141">
        <f t="shared" ca="1" si="144"/>
        <v>0</v>
      </c>
      <c r="DK96" s="141">
        <f t="shared" ca="1" si="144"/>
        <v>0</v>
      </c>
      <c r="DL96" s="141">
        <f t="shared" ca="1" si="144"/>
        <v>0</v>
      </c>
      <c r="DM96" s="141">
        <f t="shared" ca="1" si="144"/>
        <v>0</v>
      </c>
      <c r="DN96" s="141">
        <f t="shared" ca="1" si="144"/>
        <v>0</v>
      </c>
      <c r="DO96" s="141">
        <f t="shared" ca="1" si="144"/>
        <v>0</v>
      </c>
      <c r="DP96" s="141">
        <f t="shared" ca="1" si="144"/>
        <v>0</v>
      </c>
      <c r="DQ96" s="141">
        <f t="shared" ca="1" si="144"/>
        <v>0</v>
      </c>
      <c r="DR96" s="141">
        <f t="shared" ca="1" si="144"/>
        <v>0</v>
      </c>
      <c r="DS96" s="141">
        <f t="shared" ca="1" si="144"/>
        <v>0</v>
      </c>
      <c r="DT96" s="141">
        <f t="shared" ca="1" si="144"/>
        <v>0</v>
      </c>
      <c r="DU96" s="141">
        <f t="shared" ca="1" si="144"/>
        <v>0</v>
      </c>
      <c r="DV96" s="141">
        <f t="shared" ca="1" si="144"/>
        <v>0</v>
      </c>
      <c r="DW96" s="141">
        <f t="shared" ca="1" si="144"/>
        <v>0</v>
      </c>
      <c r="DX96" s="141">
        <f t="shared" ca="1" si="144"/>
        <v>0</v>
      </c>
      <c r="DY96" s="141">
        <f t="shared" ca="1" si="144"/>
        <v>0</v>
      </c>
      <c r="DZ96" s="141">
        <f t="shared" ca="1" si="144"/>
        <v>0</v>
      </c>
      <c r="EA96" s="141">
        <f t="shared" ca="1" si="144"/>
        <v>0</v>
      </c>
      <c r="EB96" s="141">
        <f t="shared" ca="1" si="144"/>
        <v>0</v>
      </c>
      <c r="EC96" s="141">
        <f t="shared" ca="1" si="144"/>
        <v>0</v>
      </c>
    </row>
    <row r="98" spans="35:103" ht="15" customHeight="1" x14ac:dyDescent="0.3">
      <c r="AI98" s="61" t="s">
        <v>175</v>
      </c>
      <c r="CY98" s="143">
        <f ca="1">CY91/$CY$90</f>
        <v>0.23107890356930896</v>
      </c>
    </row>
    <row r="99" spans="35:103" ht="15" customHeight="1" x14ac:dyDescent="0.3">
      <c r="AI99" s="45" t="s">
        <v>177</v>
      </c>
      <c r="CY99" s="143">
        <f ca="1">CY92/$CY$90</f>
        <v>9.8726962159428333E-2</v>
      </c>
    </row>
    <row r="100" spans="35:103" ht="15" customHeight="1" x14ac:dyDescent="0.3">
      <c r="AI100" s="45" t="s">
        <v>176</v>
      </c>
      <c r="CY100" s="143">
        <f ca="1">CY93/$CY$90</f>
        <v>2.7380026491141483E-2</v>
      </c>
    </row>
    <row r="101" spans="35:103" ht="15" customHeight="1" x14ac:dyDescent="0.3">
      <c r="AI101" s="45" t="s">
        <v>158</v>
      </c>
      <c r="CY101" s="143">
        <f ca="1">CY94/$CY$90</f>
        <v>0.64249304181503797</v>
      </c>
    </row>
    <row r="102" spans="35:103" ht="15" customHeight="1" x14ac:dyDescent="0.3">
      <c r="AI102" s="45" t="s">
        <v>178</v>
      </c>
      <c r="CY102" s="143">
        <f t="shared" ref="CY102" ca="1" si="145">CY96/$CY$90</f>
        <v>0</v>
      </c>
    </row>
    <row r="103" spans="35:103" ht="15" customHeight="1" x14ac:dyDescent="0.3">
      <c r="CY103" s="144">
        <f ca="1">SUM(CY98:CY102)</f>
        <v>0.9996789340349167</v>
      </c>
    </row>
  </sheetData>
  <mergeCells count="130">
    <mergeCell ref="B9:C9"/>
    <mergeCell ref="AI81:AJ81"/>
    <mergeCell ref="F20:F21"/>
    <mergeCell ref="G20:G21"/>
    <mergeCell ref="N20:N21"/>
    <mergeCell ref="H20:H21"/>
    <mergeCell ref="I20:I21"/>
    <mergeCell ref="J20:J21"/>
    <mergeCell ref="K20:K21"/>
    <mergeCell ref="L20:L21"/>
    <mergeCell ref="P20:P21"/>
    <mergeCell ref="AG20:AG21"/>
    <mergeCell ref="AF20:AF21"/>
    <mergeCell ref="AE20:AE21"/>
    <mergeCell ref="AD20:AD21"/>
    <mergeCell ref="AC20:AC21"/>
    <mergeCell ref="S20:S21"/>
    <mergeCell ref="R20:R21"/>
    <mergeCell ref="Q20:Q21"/>
    <mergeCell ref="O20:O21"/>
    <mergeCell ref="B20:B21"/>
    <mergeCell ref="C20:C21"/>
    <mergeCell ref="D20:D21"/>
    <mergeCell ref="AB20:AB21"/>
    <mergeCell ref="AL20:AL21"/>
    <mergeCell ref="AM20:AM21"/>
    <mergeCell ref="AI20:AI21"/>
    <mergeCell ref="AK20:AK21"/>
    <mergeCell ref="AY20:AY21"/>
    <mergeCell ref="AN20:AN21"/>
    <mergeCell ref="AO20:AO21"/>
    <mergeCell ref="AP20:AP21"/>
    <mergeCell ref="AQ20:AQ21"/>
    <mergeCell ref="AR20:AR21"/>
    <mergeCell ref="AS20:AS21"/>
    <mergeCell ref="AT20:AT21"/>
    <mergeCell ref="AU20:AU21"/>
    <mergeCell ref="AV20:AV21"/>
    <mergeCell ref="AW20:AW21"/>
    <mergeCell ref="AX20:AX21"/>
    <mergeCell ref="AJ20:AJ21"/>
    <mergeCell ref="BK20:BK21"/>
    <mergeCell ref="AZ20:AZ21"/>
    <mergeCell ref="BA20:BA21"/>
    <mergeCell ref="BB20:BB21"/>
    <mergeCell ref="BC20:BC21"/>
    <mergeCell ref="BD20:BD21"/>
    <mergeCell ref="BE20:BE21"/>
    <mergeCell ref="BF20:BF21"/>
    <mergeCell ref="BG20:BG21"/>
    <mergeCell ref="BH20:BH21"/>
    <mergeCell ref="BI20:BI21"/>
    <mergeCell ref="BJ20:BJ21"/>
    <mergeCell ref="BX20:BX21"/>
    <mergeCell ref="BL20:BL21"/>
    <mergeCell ref="BM20:BM21"/>
    <mergeCell ref="BN20:BN21"/>
    <mergeCell ref="BO20:BO21"/>
    <mergeCell ref="BR20:BR21"/>
    <mergeCell ref="BS20:BS21"/>
    <mergeCell ref="BT20:BT21"/>
    <mergeCell ref="BU20:BU21"/>
    <mergeCell ref="BV20:BV21"/>
    <mergeCell ref="BW20:BW21"/>
    <mergeCell ref="BQ20:BQ21"/>
    <mergeCell ref="CJ20:CJ21"/>
    <mergeCell ref="BY20:BY21"/>
    <mergeCell ref="BZ20:BZ21"/>
    <mergeCell ref="CA20:CA21"/>
    <mergeCell ref="CB20:CB21"/>
    <mergeCell ref="CC20:CC21"/>
    <mergeCell ref="CD20:CD21"/>
    <mergeCell ref="CE20:CE21"/>
    <mergeCell ref="CF20:CF21"/>
    <mergeCell ref="CG20:CG21"/>
    <mergeCell ref="CH20:CH21"/>
    <mergeCell ref="CI20:CI21"/>
    <mergeCell ref="CV20:CV21"/>
    <mergeCell ref="CK20:CK21"/>
    <mergeCell ref="CL20:CL21"/>
    <mergeCell ref="CM20:CM21"/>
    <mergeCell ref="CN20:CN21"/>
    <mergeCell ref="CO20:CO21"/>
    <mergeCell ref="CP20:CP21"/>
    <mergeCell ref="CQ20:CQ21"/>
    <mergeCell ref="CR20:CR21"/>
    <mergeCell ref="CS20:CS21"/>
    <mergeCell ref="CT20:CT21"/>
    <mergeCell ref="CU20:CU21"/>
    <mergeCell ref="DD20:DD21"/>
    <mergeCell ref="DE20:DE21"/>
    <mergeCell ref="DF20:DF21"/>
    <mergeCell ref="DG20:DG21"/>
    <mergeCell ref="DH20:DH21"/>
    <mergeCell ref="CY20:CY21"/>
    <mergeCell ref="CZ20:CZ21"/>
    <mergeCell ref="DA20:DA21"/>
    <mergeCell ref="DB20:DB21"/>
    <mergeCell ref="DC20:DC21"/>
    <mergeCell ref="DN20:DN21"/>
    <mergeCell ref="DO20:DO21"/>
    <mergeCell ref="DP20:DP21"/>
    <mergeCell ref="DQ20:DQ21"/>
    <mergeCell ref="DR20:DR21"/>
    <mergeCell ref="DI20:DI21"/>
    <mergeCell ref="DJ20:DJ21"/>
    <mergeCell ref="DK20:DK21"/>
    <mergeCell ref="DL20:DL21"/>
    <mergeCell ref="DM20:DM21"/>
    <mergeCell ref="EC20:EC21"/>
    <mergeCell ref="DX20:DX21"/>
    <mergeCell ref="DY20:DY21"/>
    <mergeCell ref="DZ20:DZ21"/>
    <mergeCell ref="EA20:EA21"/>
    <mergeCell ref="EB20:EB21"/>
    <mergeCell ref="DS20:DS21"/>
    <mergeCell ref="DT20:DT21"/>
    <mergeCell ref="DU20:DU21"/>
    <mergeCell ref="DV20:DV21"/>
    <mergeCell ref="DW20:DW21"/>
    <mergeCell ref="E20:E21"/>
    <mergeCell ref="T20:T21"/>
    <mergeCell ref="U20:U21"/>
    <mergeCell ref="V20:V21"/>
    <mergeCell ref="W20:W21"/>
    <mergeCell ref="X20:X21"/>
    <mergeCell ref="Y20:Y21"/>
    <mergeCell ref="Z20:Z21"/>
    <mergeCell ref="AA20:AA21"/>
    <mergeCell ref="M20:M21"/>
  </mergeCells>
  <pageMargins left="0.511811024" right="0.511811024" top="0.78740157499999996" bottom="0.78740157499999996" header="0.31496062000000002" footer="0.31496062000000002"/>
  <pageSetup paperSize="9"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92A24B706B25B4FA19BE44D74231C17" ma:contentTypeVersion="12" ma:contentTypeDescription="Crie um novo documento." ma:contentTypeScope="" ma:versionID="6649eee444d7fdb0221449babbd882dc">
  <xsd:schema xmlns:xsd="http://www.w3.org/2001/XMLSchema" xmlns:xs="http://www.w3.org/2001/XMLSchema" xmlns:p="http://schemas.microsoft.com/office/2006/metadata/properties" xmlns:ns2="14fd85f9-015e-47a9-85bd-341344d0f759" xmlns:ns3="08045c79-9952-4279-8ace-f6c5875ba9fc" targetNamespace="http://schemas.microsoft.com/office/2006/metadata/properties" ma:root="true" ma:fieldsID="3379fcaa96b80ac74c7a38982d3872d2" ns2:_="" ns3:_="">
    <xsd:import namespace="14fd85f9-015e-47a9-85bd-341344d0f759"/>
    <xsd:import namespace="08045c79-9952-4279-8ace-f6c5875ba9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fd85f9-015e-47a9-85bd-341344d0f7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7c3d2283-b9c2-42d4-a134-874ddbb4377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045c79-9952-4279-8ace-f6c5875ba9fc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4fd85f9-015e-47a9-85bd-341344d0f75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C3BCFC0-7176-4307-9DD9-6F8496B85055}"/>
</file>

<file path=customXml/itemProps2.xml><?xml version="1.0" encoding="utf-8"?>
<ds:datastoreItem xmlns:ds="http://schemas.openxmlformats.org/officeDocument/2006/customXml" ds:itemID="{266BD409-E299-4B40-9419-1E92064EC3C7}"/>
</file>

<file path=customXml/itemProps3.xml><?xml version="1.0" encoding="utf-8"?>
<ds:datastoreItem xmlns:ds="http://schemas.openxmlformats.org/officeDocument/2006/customXml" ds:itemID="{1BD58894-8E0D-47FE-B3D0-E593EB2A73A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4</vt:i4>
      </vt:variant>
    </vt:vector>
  </HeadingPairs>
  <TitlesOfParts>
    <vt:vector size="8" baseType="lpstr">
      <vt:lpstr>Cont Revisão</vt:lpstr>
      <vt:lpstr>Pl Equipamentos e Sistemas</vt:lpstr>
      <vt:lpstr>Cronogramas</vt:lpstr>
      <vt:lpstr>MC Equipamentos e Sistemas</vt:lpstr>
      <vt:lpstr>Cronogramas!Area_de_impressao</vt:lpstr>
      <vt:lpstr>'Pl Equipamentos e Sistemas'!Area_de_impressao</vt:lpstr>
      <vt:lpstr>Cronogramas!Titulos_de_impressao</vt:lpstr>
      <vt:lpstr>'Pl Equipamentos e Sistemas'!Titulos_de_impressao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tarcisio.primasi</dc:creator>
  <cp:lastModifiedBy>Felipe Primasi</cp:lastModifiedBy>
  <cp:lastPrinted>2021-08-25T18:33:00Z</cp:lastPrinted>
  <dcterms:created xsi:type="dcterms:W3CDTF">2018-03-26T14:59:48Z</dcterms:created>
  <dcterms:modified xsi:type="dcterms:W3CDTF">2024-07-17T13:54:09Z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0x010100192A24B706B25B4FA19BE44D74231C17</vt:lpwstr>
  </property>
</Properties>
</file>