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ESENV\MIP - MS-112\Visita Técnica\CADASTROS\MS-112\Cadastro\"/>
    </mc:Choice>
  </mc:AlternateContent>
  <xr:revisionPtr revIDLastSave="0" documentId="13_ncr:1_{0855D764-C2F2-40C7-AC68-16E59A75EDCA}" xr6:coauthVersionLast="47" xr6:coauthVersionMax="47" xr10:uidLastSave="{00000000-0000-0000-0000-000000000000}"/>
  <bookViews>
    <workbookView xWindow="-120" yWindow="-120" windowWidth="29040" windowHeight="15840" tabRatio="601" xr2:uid="{00000000-000D-0000-FFFF-FFFF00000000}"/>
  </bookViews>
  <sheets>
    <sheet name="112EMS0217" sheetId="2" r:id="rId1"/>
    <sheet name="112EMS0751" sheetId="31" r:id="rId2"/>
    <sheet name="112EM0908" sheetId="32" r:id="rId3"/>
    <sheet name="112EMS1082" sheetId="33" r:id="rId4"/>
    <sheet name="112EMS1133" sheetId="34" r:id="rId5"/>
    <sheet name="112EMS1543" sheetId="35" r:id="rId6"/>
    <sheet name="112EMS1808" sheetId="36" r:id="rId7"/>
    <sheet name="112EMS1890" sheetId="37" r:id="rId8"/>
  </sheets>
  <definedNames>
    <definedName name="_xlnm.Print_Area" localSheetId="2">'112EM0908'!$B$1:$M$11</definedName>
    <definedName name="_xlnm.Print_Area" localSheetId="0">'112EMS0217'!$B$1:$M$11</definedName>
    <definedName name="_xlnm.Print_Area" localSheetId="1">'112EMS0751'!$B$1:$M$11</definedName>
    <definedName name="_xlnm.Print_Area" localSheetId="3">'112EMS1082'!$B$1:$M$11</definedName>
    <definedName name="_xlnm.Print_Area" localSheetId="4">'112EMS1133'!$B$1:$M$11</definedName>
    <definedName name="_xlnm.Print_Area" localSheetId="5">'112EMS1543'!$B$1:$M$11</definedName>
    <definedName name="_xlnm.Print_Area" localSheetId="6">'112EMS1808'!$B$1:$M$11</definedName>
    <definedName name="_xlnm.Print_Area" localSheetId="7">'112EMS1890'!$B$1:$M$11</definedName>
    <definedName name="_xlnm.Print_Titles" localSheetId="2">'112EM0908'!$1:$10</definedName>
    <definedName name="_xlnm.Print_Titles" localSheetId="0">'112EMS0217'!$1:$10</definedName>
    <definedName name="_xlnm.Print_Titles" localSheetId="1">'112EMS0751'!$1:$10</definedName>
    <definedName name="_xlnm.Print_Titles" localSheetId="3">'112EMS1082'!$1:$10</definedName>
    <definedName name="_xlnm.Print_Titles" localSheetId="4">'112EMS1133'!$1:$10</definedName>
    <definedName name="_xlnm.Print_Titles" localSheetId="5">'112EMS1543'!$1:$10</definedName>
    <definedName name="_xlnm.Print_Titles" localSheetId="6">'112EMS1808'!$1:$10</definedName>
    <definedName name="_xlnm.Print_Titles" localSheetId="7">'112EMS1890'!$1:$10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37" l="1"/>
  <c r="C11" i="37"/>
  <c r="D11" i="36"/>
  <c r="C11" i="36"/>
  <c r="D11" i="35"/>
  <c r="C11" i="35"/>
  <c r="D11" i="34"/>
  <c r="C11" i="34"/>
  <c r="D11" i="33"/>
  <c r="C11" i="33"/>
  <c r="D11" i="32"/>
  <c r="C11" i="32"/>
  <c r="D11" i="31"/>
  <c r="C11" i="31"/>
  <c r="D11" i="2"/>
  <c r="C11" i="2"/>
</calcChain>
</file>

<file path=xl/sharedStrings.xml><?xml version="1.0" encoding="utf-8"?>
<sst xmlns="http://schemas.openxmlformats.org/spreadsheetml/2006/main" count="232" uniqueCount="63">
  <si>
    <t>Coordenadas</t>
  </si>
  <si>
    <t>Km</t>
  </si>
  <si>
    <t>Latitude</t>
  </si>
  <si>
    <t>Longitude</t>
  </si>
  <si>
    <t xml:space="preserve">Tipo </t>
  </si>
  <si>
    <t>Boa</t>
  </si>
  <si>
    <t>Ruim</t>
  </si>
  <si>
    <t>Péssima</t>
  </si>
  <si>
    <t>Condição</t>
  </si>
  <si>
    <t xml:space="preserve">Inicial </t>
  </si>
  <si>
    <t>Final</t>
  </si>
  <si>
    <t>Inicial</t>
  </si>
  <si>
    <t>Comprimento (m)</t>
  </si>
  <si>
    <t>X</t>
  </si>
  <si>
    <t>PMI Nº 02/2017</t>
  </si>
  <si>
    <t>PLANTA CHAVE</t>
  </si>
  <si>
    <t>CADASTRO GERAL DO SISTEMA RODOVIÁRIO</t>
  </si>
  <si>
    <t>Fotografia Georreferenciada</t>
  </si>
  <si>
    <t xml:space="preserve">DISPOSITIVOS DE INTERSECÇÃO, RETORNO E ENTRONCAMENTO </t>
  </si>
  <si>
    <t>Retorno</t>
  </si>
  <si>
    <t>Intersecção</t>
  </si>
  <si>
    <t>112EMS0217- KM 21,7 a KM 52,9</t>
  </si>
  <si>
    <t>MS-112 - MATO GROSSO DO SUL</t>
  </si>
  <si>
    <t>PMI Nº 02/2021</t>
  </si>
  <si>
    <t>112EMS0751 - KM 75,1 a KM 89,9</t>
  </si>
  <si>
    <t>112EM0908 - KM 90,8 a KM 108,2</t>
  </si>
  <si>
    <t>112EMS1082 - KM 108,2 a KM 113,3</t>
  </si>
  <si>
    <t>112EMS1133 - KM 111,3 a KM 114,2</t>
  </si>
  <si>
    <t>112EMS1543 - KM 154,3 a KM180,8</t>
  </si>
  <si>
    <t>112EMS1808 - KM 180,8 a KM 189,0</t>
  </si>
  <si>
    <t>112EMS1890 - KM 189,0 a KM 200,5</t>
  </si>
  <si>
    <t>-19.131845°</t>
  </si>
  <si>
    <t>-51.734401°</t>
  </si>
  <si>
    <t>-19.130860°</t>
  </si>
  <si>
    <t>-51.733861°</t>
  </si>
  <si>
    <t>-20.176293°</t>
  </si>
  <si>
    <t>-51.809855°</t>
  </si>
  <si>
    <t>-20.174989°</t>
  </si>
  <si>
    <t>-51.810203°</t>
  </si>
  <si>
    <t>-19.925904°</t>
  </si>
  <si>
    <t>-51.940936°</t>
  </si>
  <si>
    <t>-19.925484°</t>
  </si>
  <si>
    <t>-51.940640°</t>
  </si>
  <si>
    <t>-19.773033°</t>
  </si>
  <si>
    <t>-51.919543°</t>
  </si>
  <si>
    <t>-19.770934°</t>
  </si>
  <si>
    <t>-51.918370°</t>
  </si>
  <si>
    <t>-19.734622°</t>
  </si>
  <si>
    <t>-51.922042°</t>
  </si>
  <si>
    <t>-19.733811°</t>
  </si>
  <si>
    <t>-51.923116°</t>
  </si>
  <si>
    <t>-19.727824°</t>
  </si>
  <si>
    <t>-51.918637°</t>
  </si>
  <si>
    <t>-19.727740°</t>
  </si>
  <si>
    <t>-51.917060°</t>
  </si>
  <si>
    <t>-19.251633°</t>
  </si>
  <si>
    <t>-51.821680°</t>
  </si>
  <si>
    <t>-19.250284°</t>
  </si>
  <si>
    <t>-51.820948°</t>
  </si>
  <si>
    <t>-19.210761°</t>
  </si>
  <si>
    <t>-51.750774°</t>
  </si>
  <si>
    <t>-19.209360°</t>
  </si>
  <si>
    <t>-51.749245°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</si>
</sst>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_ ;[Red]\-0.00\ "/>
  </numFmts>
  <fonts count="13" x14ac:knownFonts="1">
    <font>
      <sz val="11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0"/>
      <name val="Arial"/>
      <family val="2"/>
    </font>
    <font>
      <b/>
      <sz val="14"/>
      <color theme="9" tint="-0.499984740745262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54">
    <xf numFmtId="0" fontId="0" fillId="0" borderId="0" xfId="0"/>
    <xf numFmtId="4" fontId="0" fillId="0" borderId="0" xfId="0" applyNumberFormat="1"/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2" fontId="4" fillId="2" borderId="5" xfId="1" applyNumberFormat="1" applyFont="1" applyFill="1" applyBorder="1" applyAlignment="1" applyProtection="1">
      <alignment horizontal="center" vertical="center"/>
    </xf>
    <xf numFmtId="0" fontId="1" fillId="0" borderId="0" xfId="0" applyFont="1" applyAlignment="1">
      <alignment vertical="center"/>
    </xf>
    <xf numFmtId="0" fontId="1" fillId="3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2" fontId="6" fillId="0" borderId="0" xfId="1" applyNumberFormat="1" applyFont="1" applyFill="1" applyBorder="1" applyAlignment="1" applyProtection="1">
      <alignment horizontal="left" vertical="center"/>
    </xf>
    <xf numFmtId="49" fontId="7" fillId="0" borderId="0" xfId="1" applyNumberFormat="1" applyFont="1" applyFill="1" applyBorder="1" applyAlignment="1" applyProtection="1">
      <alignment horizontal="center" vertical="center"/>
    </xf>
    <xf numFmtId="49" fontId="7" fillId="3" borderId="0" xfId="1" applyNumberFormat="1" applyFont="1" applyFill="1" applyBorder="1" applyAlignment="1" applyProtection="1">
      <alignment horizontal="center" vertical="center"/>
    </xf>
    <xf numFmtId="0" fontId="5" fillId="3" borderId="0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NumberFormat="1" applyFont="1" applyFill="1" applyBorder="1" applyAlignment="1">
      <alignment horizontal="left" vertical="center"/>
    </xf>
    <xf numFmtId="17" fontId="9" fillId="0" borderId="0" xfId="0" applyNumberFormat="1" applyFont="1" applyFill="1" applyBorder="1" applyAlignment="1">
      <alignment horizontal="left" vertical="center" indent="1"/>
    </xf>
    <xf numFmtId="0" fontId="5" fillId="3" borderId="0" xfId="0" applyNumberFormat="1" applyFont="1" applyFill="1" applyBorder="1" applyAlignment="1">
      <alignment horizontal="left" vertical="center"/>
    </xf>
    <xf numFmtId="0" fontId="0" fillId="3" borderId="0" xfId="0" applyFill="1" applyBorder="1"/>
    <xf numFmtId="0" fontId="9" fillId="0" borderId="0" xfId="0" applyNumberFormat="1" applyFont="1" applyFill="1" applyBorder="1" applyAlignment="1">
      <alignment horizontal="left" vertical="center" indent="1"/>
    </xf>
    <xf numFmtId="0" fontId="5" fillId="2" borderId="0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 indent="1"/>
    </xf>
    <xf numFmtId="0" fontId="12" fillId="6" borderId="1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2" fontId="0" fillId="0" borderId="20" xfId="0" applyNumberForma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/>
    <xf numFmtId="4" fontId="0" fillId="0" borderId="19" xfId="0" applyNumberFormat="1" applyFont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49" fontId="0" fillId="0" borderId="20" xfId="0" applyNumberFormat="1" applyBorder="1" applyAlignment="1">
      <alignment horizontal="center" vertical="center"/>
    </xf>
    <xf numFmtId="2" fontId="3" fillId="0" borderId="0" xfId="1" applyNumberFormat="1" applyFont="1" applyFill="1" applyBorder="1" applyAlignment="1" applyProtection="1">
      <alignment horizontal="left" vertical="center"/>
    </xf>
    <xf numFmtId="49" fontId="7" fillId="0" borderId="2" xfId="1" applyNumberFormat="1" applyFont="1" applyFill="1" applyBorder="1" applyAlignment="1" applyProtection="1">
      <alignment horizontal="center" vertical="center"/>
    </xf>
    <xf numFmtId="49" fontId="7" fillId="0" borderId="9" xfId="1" applyNumberFormat="1" applyFont="1" applyFill="1" applyBorder="1" applyAlignment="1" applyProtection="1">
      <alignment horizontal="center" vertical="center"/>
    </xf>
    <xf numFmtId="49" fontId="7" fillId="0" borderId="4" xfId="1" applyNumberFormat="1" applyFont="1" applyFill="1" applyBorder="1" applyAlignment="1" applyProtection="1">
      <alignment horizontal="center" vertical="center"/>
    </xf>
    <xf numFmtId="49" fontId="7" fillId="0" borderId="3" xfId="1" applyNumberFormat="1" applyFont="1" applyFill="1" applyBorder="1" applyAlignment="1" applyProtection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0" fontId="8" fillId="0" borderId="10" xfId="0" applyNumberFormat="1" applyFont="1" applyFill="1" applyBorder="1" applyAlignment="1">
      <alignment horizontal="center" vertical="center"/>
    </xf>
    <xf numFmtId="0" fontId="8" fillId="0" borderId="11" xfId="0" applyNumberFormat="1" applyFont="1" applyFill="1" applyBorder="1" applyAlignment="1">
      <alignment horizontal="center" vertical="center"/>
    </xf>
    <xf numFmtId="0" fontId="8" fillId="0" borderId="12" xfId="0" applyNumberFormat="1" applyFont="1" applyFill="1" applyBorder="1" applyAlignment="1">
      <alignment horizontal="center" vertical="center"/>
    </xf>
    <xf numFmtId="2" fontId="10" fillId="4" borderId="13" xfId="0" applyNumberFormat="1" applyFont="1" applyFill="1" applyBorder="1" applyAlignment="1">
      <alignment horizontal="center" vertical="center"/>
    </xf>
    <xf numFmtId="2" fontId="10" fillId="4" borderId="14" xfId="0" applyNumberFormat="1" applyFont="1" applyFill="1" applyBorder="1" applyAlignment="1">
      <alignment horizontal="center" vertical="center"/>
    </xf>
    <xf numFmtId="2" fontId="10" fillId="4" borderId="15" xfId="0" applyNumberFormat="1" applyFont="1" applyFill="1" applyBorder="1" applyAlignment="1">
      <alignment horizontal="center" vertical="center"/>
    </xf>
    <xf numFmtId="164" fontId="0" fillId="0" borderId="0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2" fontId="10" fillId="5" borderId="16" xfId="0" applyNumberFormat="1" applyFont="1" applyFill="1" applyBorder="1" applyAlignment="1">
      <alignment horizontal="center" vertical="center"/>
    </xf>
    <xf numFmtId="2" fontId="10" fillId="5" borderId="17" xfId="0" applyNumberFormat="1" applyFont="1" applyFill="1" applyBorder="1" applyAlignment="1">
      <alignment horizontal="center" vertical="center"/>
    </xf>
    <xf numFmtId="2" fontId="10" fillId="5" borderId="18" xfId="0" applyNumberFormat="1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</cellXfs>
  <cellStyles count="2">
    <cellStyle name="Normal" xfId="0" builtinId="0"/>
    <cellStyle name="Normal 3" xfId="1" xr:uid="{A16359D1-FF66-4CDB-BBBD-CB6BE37B807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2095500</xdr:colOff>
      <xdr:row>10</xdr:row>
      <xdr:rowOff>619125</xdr:rowOff>
    </xdr:from>
    <xdr:to>
      <xdr:col>12</xdr:col>
      <xdr:colOff>4015500</xdr:colOff>
      <xdr:row>10</xdr:row>
      <xdr:rowOff>2059125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20874FE-6260-4D67-BD5A-23B00CA8C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75" y="2657475"/>
          <a:ext cx="1920000" cy="14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10</xdr:row>
      <xdr:rowOff>647700</xdr:rowOff>
    </xdr:from>
    <xdr:to>
      <xdr:col>12</xdr:col>
      <xdr:colOff>1967625</xdr:colOff>
      <xdr:row>10</xdr:row>
      <xdr:rowOff>2087700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BA1E982-E837-4EC9-9A13-6768697B7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0" y="2686050"/>
          <a:ext cx="1920000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9527</xdr:colOff>
      <xdr:row>10</xdr:row>
      <xdr:rowOff>523875</xdr:rowOff>
    </xdr:from>
    <xdr:to>
      <xdr:col>12</xdr:col>
      <xdr:colOff>1866901</xdr:colOff>
      <xdr:row>10</xdr:row>
      <xdr:rowOff>1963875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6292C8A-A0A8-4E92-9BAC-13D3FBA71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9087"/>
        <a:stretch/>
      </xdr:blipFill>
      <xdr:spPr>
        <a:xfrm>
          <a:off x="9525002" y="2562225"/>
          <a:ext cx="1857374" cy="14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2105026</xdr:colOff>
      <xdr:row>10</xdr:row>
      <xdr:rowOff>542925</xdr:rowOff>
    </xdr:from>
    <xdr:to>
      <xdr:col>12</xdr:col>
      <xdr:colOff>3895725</xdr:colOff>
      <xdr:row>10</xdr:row>
      <xdr:rowOff>1982925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1359C4D-EE52-473B-81FF-C05EB75D0B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812"/>
        <a:stretch/>
      </xdr:blipFill>
      <xdr:spPr>
        <a:xfrm>
          <a:off x="11620501" y="2581275"/>
          <a:ext cx="1790699" cy="14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</xdr:colOff>
      <xdr:row>10</xdr:row>
      <xdr:rowOff>495300</xdr:rowOff>
    </xdr:from>
    <xdr:to>
      <xdr:col>12</xdr:col>
      <xdr:colOff>1895476</xdr:colOff>
      <xdr:row>10</xdr:row>
      <xdr:rowOff>1935300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DBD02CA6-EED1-448D-960E-3D9C90BBC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02" r="11415"/>
        <a:stretch/>
      </xdr:blipFill>
      <xdr:spPr>
        <a:xfrm>
          <a:off x="9563100" y="2533650"/>
          <a:ext cx="1847851" cy="14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1905002</xdr:colOff>
      <xdr:row>10</xdr:row>
      <xdr:rowOff>495300</xdr:rowOff>
    </xdr:from>
    <xdr:to>
      <xdr:col>12</xdr:col>
      <xdr:colOff>3924301</xdr:colOff>
      <xdr:row>10</xdr:row>
      <xdr:rowOff>1935300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85D0562-2010-4834-9E4D-EBEDD1867A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091" r="12788"/>
        <a:stretch/>
      </xdr:blipFill>
      <xdr:spPr>
        <a:xfrm>
          <a:off x="11420477" y="2533650"/>
          <a:ext cx="2019299" cy="14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</xdr:colOff>
      <xdr:row>10</xdr:row>
      <xdr:rowOff>542925</xdr:rowOff>
    </xdr:from>
    <xdr:to>
      <xdr:col>12</xdr:col>
      <xdr:colOff>1948575</xdr:colOff>
      <xdr:row>10</xdr:row>
      <xdr:rowOff>1982925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D60F77E-0006-41E7-A24B-B550737F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2581275"/>
          <a:ext cx="1920000" cy="14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2133600</xdr:colOff>
      <xdr:row>10</xdr:row>
      <xdr:rowOff>542925</xdr:rowOff>
    </xdr:from>
    <xdr:to>
      <xdr:col>13</xdr:col>
      <xdr:colOff>5475</xdr:colOff>
      <xdr:row>10</xdr:row>
      <xdr:rowOff>1982925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1117BE3-7BCB-4DBB-B283-C4C190F5F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9075" y="2581275"/>
          <a:ext cx="1920000" cy="14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10</xdr:row>
      <xdr:rowOff>581025</xdr:rowOff>
    </xdr:from>
    <xdr:to>
      <xdr:col>12</xdr:col>
      <xdr:colOff>1876426</xdr:colOff>
      <xdr:row>10</xdr:row>
      <xdr:rowOff>2021025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33F733B-DEB2-43FE-A3EF-8FB4952417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3" r="22237"/>
        <a:stretch/>
      </xdr:blipFill>
      <xdr:spPr>
        <a:xfrm>
          <a:off x="9553575" y="2619375"/>
          <a:ext cx="1838326" cy="14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2228850</xdr:colOff>
      <xdr:row>10</xdr:row>
      <xdr:rowOff>581025</xdr:rowOff>
    </xdr:from>
    <xdr:to>
      <xdr:col>12</xdr:col>
      <xdr:colOff>3990975</xdr:colOff>
      <xdr:row>10</xdr:row>
      <xdr:rowOff>2021025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A96D6E1-348B-4B99-8EE0-036CA3B91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12" r="23354"/>
        <a:stretch/>
      </xdr:blipFill>
      <xdr:spPr>
        <a:xfrm>
          <a:off x="11744325" y="2619375"/>
          <a:ext cx="1762125" cy="14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28574</xdr:colOff>
      <xdr:row>10</xdr:row>
      <xdr:rowOff>495300</xdr:rowOff>
    </xdr:from>
    <xdr:to>
      <xdr:col>12</xdr:col>
      <xdr:colOff>2064699</xdr:colOff>
      <xdr:row>10</xdr:row>
      <xdr:rowOff>1935300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4E6D77B-03C9-49FE-AE90-5EB8B8C0DF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3"/>
        <a:stretch/>
      </xdr:blipFill>
      <xdr:spPr>
        <a:xfrm>
          <a:off x="9544049" y="2533650"/>
          <a:ext cx="2036125" cy="14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2143125</xdr:colOff>
      <xdr:row>10</xdr:row>
      <xdr:rowOff>504825</xdr:rowOff>
    </xdr:from>
    <xdr:to>
      <xdr:col>12</xdr:col>
      <xdr:colOff>4010025</xdr:colOff>
      <xdr:row>10</xdr:row>
      <xdr:rowOff>1944825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4D4CA4B7-618A-480E-B571-D551411D7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074"/>
        <a:stretch/>
      </xdr:blipFill>
      <xdr:spPr>
        <a:xfrm>
          <a:off x="11658600" y="2543175"/>
          <a:ext cx="1866900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10</xdr:row>
      <xdr:rowOff>447675</xdr:rowOff>
    </xdr:from>
    <xdr:to>
      <xdr:col>12</xdr:col>
      <xdr:colOff>2028825</xdr:colOff>
      <xdr:row>10</xdr:row>
      <xdr:rowOff>1887675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FA182A8-A7FB-447F-B3A4-5340D54BF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r="7570"/>
        <a:stretch/>
      </xdr:blipFill>
      <xdr:spPr>
        <a:xfrm>
          <a:off x="9534525" y="2486025"/>
          <a:ext cx="2009775" cy="14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2190750</xdr:colOff>
      <xdr:row>10</xdr:row>
      <xdr:rowOff>438150</xdr:rowOff>
    </xdr:from>
    <xdr:to>
      <xdr:col>12</xdr:col>
      <xdr:colOff>4038600</xdr:colOff>
      <xdr:row>10</xdr:row>
      <xdr:rowOff>1878150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36E3E15-BAC9-4C67-876F-4517FCE32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696"/>
        <a:stretch/>
      </xdr:blipFill>
      <xdr:spPr>
        <a:xfrm>
          <a:off x="11706225" y="2476500"/>
          <a:ext cx="1847850" cy="14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</xdr:colOff>
      <xdr:row>10</xdr:row>
      <xdr:rowOff>447675</xdr:rowOff>
    </xdr:from>
    <xdr:to>
      <xdr:col>12</xdr:col>
      <xdr:colOff>1933575</xdr:colOff>
      <xdr:row>10</xdr:row>
      <xdr:rowOff>1887675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8F64871-13BE-4AC3-8CB4-F8F946E08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87" t="-661" r="9587" b="661"/>
        <a:stretch/>
      </xdr:blipFill>
      <xdr:spPr>
        <a:xfrm>
          <a:off x="9544050" y="2486025"/>
          <a:ext cx="1905000" cy="14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2105025</xdr:colOff>
      <xdr:row>10</xdr:row>
      <xdr:rowOff>457200</xdr:rowOff>
    </xdr:from>
    <xdr:to>
      <xdr:col>12</xdr:col>
      <xdr:colOff>4000500</xdr:colOff>
      <xdr:row>10</xdr:row>
      <xdr:rowOff>1897200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9FD499C-3D71-46C6-AF92-AC237B925D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8" r="4340"/>
        <a:stretch/>
      </xdr:blipFill>
      <xdr:spPr>
        <a:xfrm>
          <a:off x="11620500" y="2495550"/>
          <a:ext cx="1895475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LY11"/>
  <sheetViews>
    <sheetView showGridLines="0" tabSelected="1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29" t="s">
        <v>22</v>
      </c>
      <c r="C1" s="29"/>
      <c r="D1" s="29"/>
      <c r="E1" s="29"/>
      <c r="F1" s="29"/>
      <c r="G1" s="29"/>
      <c r="H1" s="3" t="s">
        <v>23</v>
      </c>
      <c r="I1" s="2"/>
      <c r="J1" s="2"/>
      <c r="K1" s="2"/>
      <c r="L1" s="2"/>
      <c r="M1" s="4" t="s">
        <v>15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34" t="s">
        <v>16</v>
      </c>
      <c r="C3" s="35"/>
      <c r="D3" s="35"/>
      <c r="E3" s="35"/>
      <c r="F3" s="35"/>
      <c r="G3" s="35"/>
      <c r="H3" s="35"/>
      <c r="I3" s="35"/>
      <c r="J3" s="35"/>
      <c r="K3" s="35"/>
      <c r="L3" s="36"/>
      <c r="M3" s="31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37"/>
      <c r="C4" s="38"/>
      <c r="D4" s="38"/>
      <c r="E4" s="38"/>
      <c r="F4" s="38"/>
      <c r="G4" s="38"/>
      <c r="H4" s="38"/>
      <c r="I4" s="38"/>
      <c r="J4" s="38"/>
      <c r="K4" s="38"/>
      <c r="L4" s="39"/>
      <c r="M4" s="31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0" t="s">
        <v>18</v>
      </c>
      <c r="C5" s="41"/>
      <c r="D5" s="41"/>
      <c r="E5" s="41"/>
      <c r="F5" s="41"/>
      <c r="G5" s="41"/>
      <c r="H5" s="41"/>
      <c r="I5" s="41"/>
      <c r="J5" s="41"/>
      <c r="K5" s="41"/>
      <c r="L5" s="42"/>
      <c r="M5" s="31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3"/>
      <c r="C6" s="43"/>
      <c r="D6" s="43"/>
      <c r="E6" s="43"/>
      <c r="F6" s="43"/>
      <c r="G6" s="43"/>
      <c r="H6" s="43"/>
      <c r="I6" s="43"/>
      <c r="J6" s="43"/>
      <c r="K6" s="43"/>
      <c r="L6" s="44"/>
      <c r="M6" s="32"/>
    </row>
    <row r="7" spans="1:1013" ht="17.100000000000001" customHeight="1" x14ac:dyDescent="0.25">
      <c r="B7" s="45" t="s">
        <v>21</v>
      </c>
      <c r="C7" s="46"/>
      <c r="D7" s="46"/>
      <c r="E7" s="46"/>
      <c r="F7" s="46"/>
      <c r="G7" s="46"/>
      <c r="H7" s="46"/>
      <c r="I7" s="46"/>
      <c r="J7" s="46"/>
      <c r="K7" s="46"/>
      <c r="L7" s="47"/>
      <c r="M7" s="33"/>
    </row>
    <row r="8" spans="1:1013" ht="15" customHeight="1" x14ac:dyDescent="0.25">
      <c r="B8" s="48" t="s">
        <v>4</v>
      </c>
      <c r="C8" s="48" t="s">
        <v>1</v>
      </c>
      <c r="D8" s="48"/>
      <c r="E8" s="48" t="s">
        <v>8</v>
      </c>
      <c r="F8" s="48"/>
      <c r="G8" s="48"/>
      <c r="H8" s="49" t="s">
        <v>12</v>
      </c>
      <c r="I8" s="48" t="s">
        <v>0</v>
      </c>
      <c r="J8" s="48"/>
      <c r="K8" s="48"/>
      <c r="L8" s="48"/>
      <c r="M8" s="50" t="s">
        <v>17</v>
      </c>
    </row>
    <row r="9" spans="1:1013" x14ac:dyDescent="0.25">
      <c r="B9" s="48"/>
      <c r="C9" s="53" t="s">
        <v>9</v>
      </c>
      <c r="D9" s="53" t="s">
        <v>10</v>
      </c>
      <c r="E9" s="53" t="s">
        <v>5</v>
      </c>
      <c r="F9" s="53" t="s">
        <v>6</v>
      </c>
      <c r="G9" s="53" t="s">
        <v>7</v>
      </c>
      <c r="H9" s="49"/>
      <c r="I9" s="48" t="s">
        <v>11</v>
      </c>
      <c r="J9" s="48"/>
      <c r="K9" s="48" t="s">
        <v>10</v>
      </c>
      <c r="L9" s="48"/>
      <c r="M9" s="51"/>
    </row>
    <row r="10" spans="1:1013" x14ac:dyDescent="0.25">
      <c r="B10" s="48"/>
      <c r="C10" s="53"/>
      <c r="D10" s="53"/>
      <c r="E10" s="53"/>
      <c r="F10" s="53"/>
      <c r="G10" s="53"/>
      <c r="H10" s="49"/>
      <c r="I10" s="20" t="s">
        <v>2</v>
      </c>
      <c r="J10" s="20" t="s">
        <v>3</v>
      </c>
      <c r="K10" s="20" t="s">
        <v>2</v>
      </c>
      <c r="L10" s="20" t="s">
        <v>3</v>
      </c>
      <c r="M10" s="52"/>
    </row>
    <row r="11" spans="1:1013" ht="199.5" customHeight="1" x14ac:dyDescent="0.25">
      <c r="B11" s="25" t="s">
        <v>20</v>
      </c>
      <c r="C11" s="21">
        <f>59.4-0.775</f>
        <v>58.625</v>
      </c>
      <c r="D11" s="21">
        <f>59.4+0.775</f>
        <v>60.174999999999997</v>
      </c>
      <c r="E11" s="21" t="s">
        <v>13</v>
      </c>
      <c r="F11" s="24"/>
      <c r="G11" s="24"/>
      <c r="H11" s="22">
        <v>155</v>
      </c>
      <c r="I11" s="28" t="s">
        <v>35</v>
      </c>
      <c r="J11" s="28" t="s">
        <v>36</v>
      </c>
      <c r="K11" s="28" t="s">
        <v>37</v>
      </c>
      <c r="L11" s="28" t="s">
        <v>38</v>
      </c>
      <c r="M11" s="23"/>
    </row>
  </sheetData>
  <mergeCells count="19">
    <mergeCell ref="M8:M10"/>
    <mergeCell ref="C9:C10"/>
    <mergeCell ref="D9:D10"/>
    <mergeCell ref="E9:E10"/>
    <mergeCell ref="F9:F10"/>
    <mergeCell ref="G9:G10"/>
    <mergeCell ref="I9:J9"/>
    <mergeCell ref="K9:L9"/>
    <mergeCell ref="B8:B10"/>
    <mergeCell ref="C8:D8"/>
    <mergeCell ref="E8:G8"/>
    <mergeCell ref="H8:H10"/>
    <mergeCell ref="I8:L8"/>
    <mergeCell ref="B1:G1"/>
    <mergeCell ref="M2:M7"/>
    <mergeCell ref="B3:L4"/>
    <mergeCell ref="B5:L5"/>
    <mergeCell ref="B6:L6"/>
    <mergeCell ref="B7:L7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F0A2F-CC58-44D2-B9FF-346DA2577F1E}">
  <sheetPr>
    <pageSetUpPr fitToPage="1"/>
  </sheetPr>
  <dimension ref="A1:ALY11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29" t="s">
        <v>22</v>
      </c>
      <c r="C1" s="29"/>
      <c r="D1" s="29"/>
      <c r="E1" s="29"/>
      <c r="F1" s="29"/>
      <c r="G1" s="29"/>
      <c r="H1" s="3" t="s">
        <v>23</v>
      </c>
      <c r="I1" s="2"/>
      <c r="J1" s="2"/>
      <c r="K1" s="2"/>
      <c r="L1" s="2"/>
      <c r="M1" s="4" t="s">
        <v>15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34" t="s">
        <v>16</v>
      </c>
      <c r="C3" s="35"/>
      <c r="D3" s="35"/>
      <c r="E3" s="35"/>
      <c r="F3" s="35"/>
      <c r="G3" s="35"/>
      <c r="H3" s="35"/>
      <c r="I3" s="35"/>
      <c r="J3" s="35"/>
      <c r="K3" s="35"/>
      <c r="L3" s="36"/>
      <c r="M3" s="31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37"/>
      <c r="C4" s="38"/>
      <c r="D4" s="38"/>
      <c r="E4" s="38"/>
      <c r="F4" s="38"/>
      <c r="G4" s="38"/>
      <c r="H4" s="38"/>
      <c r="I4" s="38"/>
      <c r="J4" s="38"/>
      <c r="K4" s="38"/>
      <c r="L4" s="39"/>
      <c r="M4" s="31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0" t="s">
        <v>18</v>
      </c>
      <c r="C5" s="41"/>
      <c r="D5" s="41"/>
      <c r="E5" s="41"/>
      <c r="F5" s="41"/>
      <c r="G5" s="41"/>
      <c r="H5" s="41"/>
      <c r="I5" s="41"/>
      <c r="J5" s="41"/>
      <c r="K5" s="41"/>
      <c r="L5" s="42"/>
      <c r="M5" s="31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3"/>
      <c r="C6" s="43"/>
      <c r="D6" s="43"/>
      <c r="E6" s="43"/>
      <c r="F6" s="43"/>
      <c r="G6" s="43"/>
      <c r="H6" s="43"/>
      <c r="I6" s="43"/>
      <c r="J6" s="43"/>
      <c r="K6" s="43"/>
      <c r="L6" s="44"/>
      <c r="M6" s="32"/>
    </row>
    <row r="7" spans="1:1013" ht="17.100000000000001" customHeight="1" x14ac:dyDescent="0.25">
      <c r="B7" s="45" t="s">
        <v>24</v>
      </c>
      <c r="C7" s="46"/>
      <c r="D7" s="46"/>
      <c r="E7" s="46"/>
      <c r="F7" s="46"/>
      <c r="G7" s="46"/>
      <c r="H7" s="46"/>
      <c r="I7" s="46"/>
      <c r="J7" s="46"/>
      <c r="K7" s="46"/>
      <c r="L7" s="47"/>
      <c r="M7" s="33"/>
    </row>
    <row r="8" spans="1:1013" ht="15" customHeight="1" x14ac:dyDescent="0.25">
      <c r="B8" s="48" t="s">
        <v>4</v>
      </c>
      <c r="C8" s="48" t="s">
        <v>1</v>
      </c>
      <c r="D8" s="48"/>
      <c r="E8" s="48" t="s">
        <v>8</v>
      </c>
      <c r="F8" s="48"/>
      <c r="G8" s="48"/>
      <c r="H8" s="49" t="s">
        <v>12</v>
      </c>
      <c r="I8" s="48" t="s">
        <v>0</v>
      </c>
      <c r="J8" s="48"/>
      <c r="K8" s="48"/>
      <c r="L8" s="48"/>
      <c r="M8" s="50" t="s">
        <v>17</v>
      </c>
    </row>
    <row r="9" spans="1:1013" x14ac:dyDescent="0.25">
      <c r="B9" s="48"/>
      <c r="C9" s="53" t="s">
        <v>9</v>
      </c>
      <c r="D9" s="53" t="s">
        <v>10</v>
      </c>
      <c r="E9" s="53" t="s">
        <v>5</v>
      </c>
      <c r="F9" s="53" t="s">
        <v>6</v>
      </c>
      <c r="G9" s="53" t="s">
        <v>7</v>
      </c>
      <c r="H9" s="49"/>
      <c r="I9" s="48" t="s">
        <v>11</v>
      </c>
      <c r="J9" s="48"/>
      <c r="K9" s="48" t="s">
        <v>10</v>
      </c>
      <c r="L9" s="48"/>
      <c r="M9" s="51"/>
    </row>
    <row r="10" spans="1:1013" x14ac:dyDescent="0.25">
      <c r="B10" s="48"/>
      <c r="C10" s="53"/>
      <c r="D10" s="53"/>
      <c r="E10" s="53"/>
      <c r="F10" s="53"/>
      <c r="G10" s="53"/>
      <c r="H10" s="49"/>
      <c r="I10" s="26" t="s">
        <v>2</v>
      </c>
      <c r="J10" s="26" t="s">
        <v>3</v>
      </c>
      <c r="K10" s="26" t="s">
        <v>2</v>
      </c>
      <c r="L10" s="26" t="s">
        <v>3</v>
      </c>
      <c r="M10" s="52"/>
    </row>
    <row r="11" spans="1:1013" ht="199.5" customHeight="1" x14ac:dyDescent="0.25">
      <c r="B11" s="25" t="s">
        <v>20</v>
      </c>
      <c r="C11" s="21">
        <f>89.9-0.325</f>
        <v>89.575000000000003</v>
      </c>
      <c r="D11" s="21">
        <f>89.9+0.325</f>
        <v>90.225000000000009</v>
      </c>
      <c r="E11" s="21" t="s">
        <v>13</v>
      </c>
      <c r="F11" s="24"/>
      <c r="G11" s="24"/>
      <c r="H11" s="22">
        <v>65</v>
      </c>
      <c r="I11" s="28" t="s">
        <v>39</v>
      </c>
      <c r="J11" s="28" t="s">
        <v>40</v>
      </c>
      <c r="K11" s="28" t="s">
        <v>41</v>
      </c>
      <c r="L11" s="28" t="s">
        <v>42</v>
      </c>
      <c r="M11" s="23"/>
    </row>
  </sheetData>
  <mergeCells count="19">
    <mergeCell ref="B8:B10"/>
    <mergeCell ref="C8:D8"/>
    <mergeCell ref="E8:G8"/>
    <mergeCell ref="H8:H10"/>
    <mergeCell ref="I8:L8"/>
    <mergeCell ref="M8:M10"/>
    <mergeCell ref="C9:C10"/>
    <mergeCell ref="D9:D10"/>
    <mergeCell ref="E9:E10"/>
    <mergeCell ref="F9:F10"/>
    <mergeCell ref="G9:G10"/>
    <mergeCell ref="I9:J9"/>
    <mergeCell ref="K9:L9"/>
    <mergeCell ref="B1:G1"/>
    <mergeCell ref="M2:M7"/>
    <mergeCell ref="B3:L4"/>
    <mergeCell ref="B5:L5"/>
    <mergeCell ref="B6:L6"/>
    <mergeCell ref="B7:L7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9DFC0-7ABD-4584-825A-03F5F3432491}">
  <sheetPr>
    <pageSetUpPr fitToPage="1"/>
  </sheetPr>
  <dimension ref="A1:ALY11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29" t="s">
        <v>22</v>
      </c>
      <c r="C1" s="29"/>
      <c r="D1" s="29"/>
      <c r="E1" s="29"/>
      <c r="F1" s="29"/>
      <c r="G1" s="29"/>
      <c r="H1" s="3" t="s">
        <v>23</v>
      </c>
      <c r="I1" s="2"/>
      <c r="J1" s="2"/>
      <c r="K1" s="2"/>
      <c r="L1" s="2"/>
      <c r="M1" s="4" t="s">
        <v>15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34" t="s">
        <v>16</v>
      </c>
      <c r="C3" s="35"/>
      <c r="D3" s="35"/>
      <c r="E3" s="35"/>
      <c r="F3" s="35"/>
      <c r="G3" s="35"/>
      <c r="H3" s="35"/>
      <c r="I3" s="35"/>
      <c r="J3" s="35"/>
      <c r="K3" s="35"/>
      <c r="L3" s="36"/>
      <c r="M3" s="31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37"/>
      <c r="C4" s="38"/>
      <c r="D4" s="38"/>
      <c r="E4" s="38"/>
      <c r="F4" s="38"/>
      <c r="G4" s="38"/>
      <c r="H4" s="38"/>
      <c r="I4" s="38"/>
      <c r="J4" s="38"/>
      <c r="K4" s="38"/>
      <c r="L4" s="39"/>
      <c r="M4" s="31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0" t="s">
        <v>18</v>
      </c>
      <c r="C5" s="41"/>
      <c r="D5" s="41"/>
      <c r="E5" s="41"/>
      <c r="F5" s="41"/>
      <c r="G5" s="41"/>
      <c r="H5" s="41"/>
      <c r="I5" s="41"/>
      <c r="J5" s="41"/>
      <c r="K5" s="41"/>
      <c r="L5" s="42"/>
      <c r="M5" s="31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3"/>
      <c r="C6" s="43"/>
      <c r="D6" s="43"/>
      <c r="E6" s="43"/>
      <c r="F6" s="43"/>
      <c r="G6" s="43"/>
      <c r="H6" s="43"/>
      <c r="I6" s="43"/>
      <c r="J6" s="43"/>
      <c r="K6" s="43"/>
      <c r="L6" s="44"/>
      <c r="M6" s="32"/>
    </row>
    <row r="7" spans="1:1013" ht="17.100000000000001" customHeight="1" x14ac:dyDescent="0.25">
      <c r="B7" s="45" t="s">
        <v>25</v>
      </c>
      <c r="C7" s="46"/>
      <c r="D7" s="46"/>
      <c r="E7" s="46"/>
      <c r="F7" s="46"/>
      <c r="G7" s="46"/>
      <c r="H7" s="46"/>
      <c r="I7" s="46"/>
      <c r="J7" s="46"/>
      <c r="K7" s="46"/>
      <c r="L7" s="47"/>
      <c r="M7" s="33"/>
    </row>
    <row r="8" spans="1:1013" ht="15" customHeight="1" x14ac:dyDescent="0.25">
      <c r="B8" s="48" t="s">
        <v>4</v>
      </c>
      <c r="C8" s="48" t="s">
        <v>1</v>
      </c>
      <c r="D8" s="48"/>
      <c r="E8" s="48" t="s">
        <v>8</v>
      </c>
      <c r="F8" s="48"/>
      <c r="G8" s="48"/>
      <c r="H8" s="49" t="s">
        <v>12</v>
      </c>
      <c r="I8" s="48" t="s">
        <v>0</v>
      </c>
      <c r="J8" s="48"/>
      <c r="K8" s="48"/>
      <c r="L8" s="48"/>
      <c r="M8" s="50" t="s">
        <v>17</v>
      </c>
    </row>
    <row r="9" spans="1:1013" x14ac:dyDescent="0.25">
      <c r="B9" s="48"/>
      <c r="C9" s="53" t="s">
        <v>9</v>
      </c>
      <c r="D9" s="53" t="s">
        <v>10</v>
      </c>
      <c r="E9" s="53" t="s">
        <v>5</v>
      </c>
      <c r="F9" s="53" t="s">
        <v>6</v>
      </c>
      <c r="G9" s="53" t="s">
        <v>7</v>
      </c>
      <c r="H9" s="49"/>
      <c r="I9" s="48" t="s">
        <v>11</v>
      </c>
      <c r="J9" s="48"/>
      <c r="K9" s="48" t="s">
        <v>10</v>
      </c>
      <c r="L9" s="48"/>
      <c r="M9" s="51"/>
    </row>
    <row r="10" spans="1:1013" x14ac:dyDescent="0.25">
      <c r="B10" s="48"/>
      <c r="C10" s="53"/>
      <c r="D10" s="53"/>
      <c r="E10" s="53"/>
      <c r="F10" s="53"/>
      <c r="G10" s="53"/>
      <c r="H10" s="49"/>
      <c r="I10" s="26" t="s">
        <v>2</v>
      </c>
      <c r="J10" s="26" t="s">
        <v>3</v>
      </c>
      <c r="K10" s="26" t="s">
        <v>2</v>
      </c>
      <c r="L10" s="26" t="s">
        <v>3</v>
      </c>
      <c r="M10" s="52"/>
    </row>
    <row r="11" spans="1:1013" ht="199.5" customHeight="1" x14ac:dyDescent="0.25">
      <c r="B11" s="25" t="s">
        <v>20</v>
      </c>
      <c r="C11" s="21">
        <f>108.2-0.13</f>
        <v>108.07000000000001</v>
      </c>
      <c r="D11" s="21">
        <f>108.2+0.13</f>
        <v>108.33</v>
      </c>
      <c r="E11" s="21" t="s">
        <v>13</v>
      </c>
      <c r="F11" s="24"/>
      <c r="G11" s="24"/>
      <c r="H11" s="22">
        <v>260</v>
      </c>
      <c r="I11" s="28" t="s">
        <v>43</v>
      </c>
      <c r="J11" s="28" t="s">
        <v>44</v>
      </c>
      <c r="K11" s="28" t="s">
        <v>45</v>
      </c>
      <c r="L11" s="28" t="s">
        <v>46</v>
      </c>
      <c r="M11" s="23"/>
    </row>
  </sheetData>
  <mergeCells count="19">
    <mergeCell ref="B8:B10"/>
    <mergeCell ref="C8:D8"/>
    <mergeCell ref="E8:G8"/>
    <mergeCell ref="H8:H10"/>
    <mergeCell ref="I8:L8"/>
    <mergeCell ref="M8:M10"/>
    <mergeCell ref="C9:C10"/>
    <mergeCell ref="D9:D10"/>
    <mergeCell ref="E9:E10"/>
    <mergeCell ref="F9:F10"/>
    <mergeCell ref="G9:G10"/>
    <mergeCell ref="I9:J9"/>
    <mergeCell ref="K9:L9"/>
    <mergeCell ref="B1:G1"/>
    <mergeCell ref="M2:M7"/>
    <mergeCell ref="B3:L4"/>
    <mergeCell ref="B5:L5"/>
    <mergeCell ref="B6:L6"/>
    <mergeCell ref="B7:L7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3672E-EBB0-48A9-8584-2E83211548C5}">
  <sheetPr>
    <pageSetUpPr fitToPage="1"/>
  </sheetPr>
  <dimension ref="A1:ALY11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29" t="s">
        <v>22</v>
      </c>
      <c r="C1" s="29"/>
      <c r="D1" s="29"/>
      <c r="E1" s="29"/>
      <c r="F1" s="29"/>
      <c r="G1" s="29"/>
      <c r="H1" s="3" t="s">
        <v>23</v>
      </c>
      <c r="I1" s="2"/>
      <c r="J1" s="2"/>
      <c r="K1" s="2"/>
      <c r="L1" s="2"/>
      <c r="M1" s="4" t="s">
        <v>15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34" t="s">
        <v>16</v>
      </c>
      <c r="C3" s="35"/>
      <c r="D3" s="35"/>
      <c r="E3" s="35"/>
      <c r="F3" s="35"/>
      <c r="G3" s="35"/>
      <c r="H3" s="35"/>
      <c r="I3" s="35"/>
      <c r="J3" s="35"/>
      <c r="K3" s="35"/>
      <c r="L3" s="36"/>
      <c r="M3" s="31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37"/>
      <c r="C4" s="38"/>
      <c r="D4" s="38"/>
      <c r="E4" s="38"/>
      <c r="F4" s="38"/>
      <c r="G4" s="38"/>
      <c r="H4" s="38"/>
      <c r="I4" s="38"/>
      <c r="J4" s="38"/>
      <c r="K4" s="38"/>
      <c r="L4" s="39"/>
      <c r="M4" s="31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0" t="s">
        <v>18</v>
      </c>
      <c r="C5" s="41"/>
      <c r="D5" s="41"/>
      <c r="E5" s="41"/>
      <c r="F5" s="41"/>
      <c r="G5" s="41"/>
      <c r="H5" s="41"/>
      <c r="I5" s="41"/>
      <c r="J5" s="41"/>
      <c r="K5" s="41"/>
      <c r="L5" s="42"/>
      <c r="M5" s="31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3"/>
      <c r="C6" s="43"/>
      <c r="D6" s="43"/>
      <c r="E6" s="43"/>
      <c r="F6" s="43"/>
      <c r="G6" s="43"/>
      <c r="H6" s="43"/>
      <c r="I6" s="43"/>
      <c r="J6" s="43"/>
      <c r="K6" s="43"/>
      <c r="L6" s="44"/>
      <c r="M6" s="32"/>
    </row>
    <row r="7" spans="1:1013" ht="17.100000000000001" customHeight="1" x14ac:dyDescent="0.25">
      <c r="B7" s="45" t="s">
        <v>26</v>
      </c>
      <c r="C7" s="46"/>
      <c r="D7" s="46"/>
      <c r="E7" s="46"/>
      <c r="F7" s="46"/>
      <c r="G7" s="46"/>
      <c r="H7" s="46"/>
      <c r="I7" s="46"/>
      <c r="J7" s="46"/>
      <c r="K7" s="46"/>
      <c r="L7" s="47"/>
      <c r="M7" s="33"/>
    </row>
    <row r="8" spans="1:1013" ht="15" customHeight="1" x14ac:dyDescent="0.25">
      <c r="B8" s="48" t="s">
        <v>4</v>
      </c>
      <c r="C8" s="48" t="s">
        <v>1</v>
      </c>
      <c r="D8" s="48"/>
      <c r="E8" s="48" t="s">
        <v>8</v>
      </c>
      <c r="F8" s="48"/>
      <c r="G8" s="48"/>
      <c r="H8" s="49" t="s">
        <v>12</v>
      </c>
      <c r="I8" s="48" t="s">
        <v>0</v>
      </c>
      <c r="J8" s="48"/>
      <c r="K8" s="48"/>
      <c r="L8" s="48"/>
      <c r="M8" s="50" t="s">
        <v>17</v>
      </c>
    </row>
    <row r="9" spans="1:1013" x14ac:dyDescent="0.25">
      <c r="B9" s="48"/>
      <c r="C9" s="53" t="s">
        <v>9</v>
      </c>
      <c r="D9" s="53" t="s">
        <v>10</v>
      </c>
      <c r="E9" s="53" t="s">
        <v>5</v>
      </c>
      <c r="F9" s="53" t="s">
        <v>6</v>
      </c>
      <c r="G9" s="53" t="s">
        <v>7</v>
      </c>
      <c r="H9" s="49"/>
      <c r="I9" s="48" t="s">
        <v>11</v>
      </c>
      <c r="J9" s="48"/>
      <c r="K9" s="48" t="s">
        <v>10</v>
      </c>
      <c r="L9" s="48"/>
      <c r="M9" s="51"/>
    </row>
    <row r="10" spans="1:1013" x14ac:dyDescent="0.25">
      <c r="B10" s="48"/>
      <c r="C10" s="53"/>
      <c r="D10" s="53"/>
      <c r="E10" s="53"/>
      <c r="F10" s="53"/>
      <c r="G10" s="53"/>
      <c r="H10" s="49"/>
      <c r="I10" s="26" t="s">
        <v>2</v>
      </c>
      <c r="J10" s="26" t="s">
        <v>3</v>
      </c>
      <c r="K10" s="26" t="s">
        <v>2</v>
      </c>
      <c r="L10" s="26" t="s">
        <v>3</v>
      </c>
      <c r="M10" s="52"/>
    </row>
    <row r="11" spans="1:1013" ht="199.5" customHeight="1" x14ac:dyDescent="0.25">
      <c r="B11" s="25" t="s">
        <v>20</v>
      </c>
      <c r="C11" s="21">
        <f>113.3-0.75</f>
        <v>112.55</v>
      </c>
      <c r="D11" s="21">
        <f>113.3+0.75</f>
        <v>114.05</v>
      </c>
      <c r="E11" s="21" t="s">
        <v>13</v>
      </c>
      <c r="F11" s="24"/>
      <c r="G11" s="24"/>
      <c r="H11" s="22">
        <v>150</v>
      </c>
      <c r="I11" s="28" t="s">
        <v>47</v>
      </c>
      <c r="J11" s="28" t="s">
        <v>48</v>
      </c>
      <c r="K11" s="28" t="s">
        <v>49</v>
      </c>
      <c r="L11" s="28" t="s">
        <v>50</v>
      </c>
      <c r="M11" s="23"/>
    </row>
  </sheetData>
  <mergeCells count="19">
    <mergeCell ref="B8:B10"/>
    <mergeCell ref="C8:D8"/>
    <mergeCell ref="E8:G8"/>
    <mergeCell ref="H8:H10"/>
    <mergeCell ref="I8:L8"/>
    <mergeCell ref="M8:M10"/>
    <mergeCell ref="C9:C10"/>
    <mergeCell ref="D9:D10"/>
    <mergeCell ref="E9:E10"/>
    <mergeCell ref="F9:F10"/>
    <mergeCell ref="G9:G10"/>
    <mergeCell ref="I9:J9"/>
    <mergeCell ref="K9:L9"/>
    <mergeCell ref="B1:G1"/>
    <mergeCell ref="M2:M7"/>
    <mergeCell ref="B3:L4"/>
    <mergeCell ref="B5:L5"/>
    <mergeCell ref="B6:L6"/>
    <mergeCell ref="B7:L7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4CAD7-8930-4EBC-9BD5-75667CE2F11C}">
  <sheetPr>
    <pageSetUpPr fitToPage="1"/>
  </sheetPr>
  <dimension ref="A1:ALY11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29" t="s">
        <v>22</v>
      </c>
      <c r="C1" s="29"/>
      <c r="D1" s="29"/>
      <c r="E1" s="29"/>
      <c r="F1" s="29"/>
      <c r="G1" s="29"/>
      <c r="H1" s="3" t="s">
        <v>23</v>
      </c>
      <c r="I1" s="2"/>
      <c r="J1" s="2"/>
      <c r="K1" s="2"/>
      <c r="L1" s="2"/>
      <c r="M1" s="4" t="s">
        <v>15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34" t="s">
        <v>16</v>
      </c>
      <c r="C3" s="35"/>
      <c r="D3" s="35"/>
      <c r="E3" s="35"/>
      <c r="F3" s="35"/>
      <c r="G3" s="35"/>
      <c r="H3" s="35"/>
      <c r="I3" s="35"/>
      <c r="J3" s="35"/>
      <c r="K3" s="35"/>
      <c r="L3" s="36"/>
      <c r="M3" s="31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37"/>
      <c r="C4" s="38"/>
      <c r="D4" s="38"/>
      <c r="E4" s="38"/>
      <c r="F4" s="38"/>
      <c r="G4" s="38"/>
      <c r="H4" s="38"/>
      <c r="I4" s="38"/>
      <c r="J4" s="38"/>
      <c r="K4" s="38"/>
      <c r="L4" s="39"/>
      <c r="M4" s="31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0" t="s">
        <v>18</v>
      </c>
      <c r="C5" s="41"/>
      <c r="D5" s="41"/>
      <c r="E5" s="41"/>
      <c r="F5" s="41"/>
      <c r="G5" s="41"/>
      <c r="H5" s="41"/>
      <c r="I5" s="41"/>
      <c r="J5" s="41"/>
      <c r="K5" s="41"/>
      <c r="L5" s="42"/>
      <c r="M5" s="31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3"/>
      <c r="C6" s="43"/>
      <c r="D6" s="43"/>
      <c r="E6" s="43"/>
      <c r="F6" s="43"/>
      <c r="G6" s="43"/>
      <c r="H6" s="43"/>
      <c r="I6" s="43"/>
      <c r="J6" s="43"/>
      <c r="K6" s="43"/>
      <c r="L6" s="44"/>
      <c r="M6" s="32"/>
    </row>
    <row r="7" spans="1:1013" ht="17.100000000000001" customHeight="1" x14ac:dyDescent="0.25">
      <c r="B7" s="45" t="s">
        <v>27</v>
      </c>
      <c r="C7" s="46"/>
      <c r="D7" s="46"/>
      <c r="E7" s="46"/>
      <c r="F7" s="46"/>
      <c r="G7" s="46"/>
      <c r="H7" s="46"/>
      <c r="I7" s="46"/>
      <c r="J7" s="46"/>
      <c r="K7" s="46"/>
      <c r="L7" s="47"/>
      <c r="M7" s="33"/>
    </row>
    <row r="8" spans="1:1013" ht="15" customHeight="1" x14ac:dyDescent="0.25">
      <c r="B8" s="48" t="s">
        <v>4</v>
      </c>
      <c r="C8" s="48" t="s">
        <v>1</v>
      </c>
      <c r="D8" s="48"/>
      <c r="E8" s="48" t="s">
        <v>8</v>
      </c>
      <c r="F8" s="48"/>
      <c r="G8" s="48"/>
      <c r="H8" s="49" t="s">
        <v>12</v>
      </c>
      <c r="I8" s="48" t="s">
        <v>0</v>
      </c>
      <c r="J8" s="48"/>
      <c r="K8" s="48"/>
      <c r="L8" s="48"/>
      <c r="M8" s="50" t="s">
        <v>17</v>
      </c>
    </row>
    <row r="9" spans="1:1013" x14ac:dyDescent="0.25">
      <c r="B9" s="48"/>
      <c r="C9" s="53" t="s">
        <v>9</v>
      </c>
      <c r="D9" s="53" t="s">
        <v>10</v>
      </c>
      <c r="E9" s="53" t="s">
        <v>5</v>
      </c>
      <c r="F9" s="53" t="s">
        <v>6</v>
      </c>
      <c r="G9" s="53" t="s">
        <v>7</v>
      </c>
      <c r="H9" s="49"/>
      <c r="I9" s="48" t="s">
        <v>11</v>
      </c>
      <c r="J9" s="48"/>
      <c r="K9" s="48" t="s">
        <v>10</v>
      </c>
      <c r="L9" s="48"/>
      <c r="M9" s="51"/>
    </row>
    <row r="10" spans="1:1013" x14ac:dyDescent="0.25">
      <c r="B10" s="48"/>
      <c r="C10" s="53"/>
      <c r="D10" s="53"/>
      <c r="E10" s="53"/>
      <c r="F10" s="53"/>
      <c r="G10" s="53"/>
      <c r="H10" s="49"/>
      <c r="I10" s="26" t="s">
        <v>2</v>
      </c>
      <c r="J10" s="26" t="s">
        <v>3</v>
      </c>
      <c r="K10" s="26" t="s">
        <v>2</v>
      </c>
      <c r="L10" s="26" t="s">
        <v>3</v>
      </c>
      <c r="M10" s="52"/>
    </row>
    <row r="11" spans="1:1013" ht="199.5" customHeight="1" x14ac:dyDescent="0.25">
      <c r="B11" s="25" t="s">
        <v>20</v>
      </c>
      <c r="C11" s="21">
        <f>114.2-0.8</f>
        <v>113.4</v>
      </c>
      <c r="D11" s="21">
        <f>114.2+0.8</f>
        <v>115</v>
      </c>
      <c r="E11" s="21" t="s">
        <v>13</v>
      </c>
      <c r="F11" s="24"/>
      <c r="G11" s="24"/>
      <c r="H11" s="22">
        <v>160</v>
      </c>
      <c r="I11" s="28" t="s">
        <v>51</v>
      </c>
      <c r="J11" s="28" t="s">
        <v>52</v>
      </c>
      <c r="K11" s="28" t="s">
        <v>53</v>
      </c>
      <c r="L11" s="28" t="s">
        <v>54</v>
      </c>
      <c r="M11" s="23"/>
    </row>
  </sheetData>
  <mergeCells count="19">
    <mergeCell ref="B8:B10"/>
    <mergeCell ref="C8:D8"/>
    <mergeCell ref="E8:G8"/>
    <mergeCell ref="H8:H10"/>
    <mergeCell ref="I8:L8"/>
    <mergeCell ref="M8:M10"/>
    <mergeCell ref="C9:C10"/>
    <mergeCell ref="D9:D10"/>
    <mergeCell ref="E9:E10"/>
    <mergeCell ref="F9:F10"/>
    <mergeCell ref="G9:G10"/>
    <mergeCell ref="I9:J9"/>
    <mergeCell ref="K9:L9"/>
    <mergeCell ref="B1:G1"/>
    <mergeCell ref="M2:M7"/>
    <mergeCell ref="B3:L4"/>
    <mergeCell ref="B5:L5"/>
    <mergeCell ref="B6:L6"/>
    <mergeCell ref="B7:L7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871E4-8799-462A-99C6-5B430BE87EAD}">
  <sheetPr>
    <pageSetUpPr fitToPage="1"/>
  </sheetPr>
  <dimension ref="A1:ALY11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29" t="s">
        <v>22</v>
      </c>
      <c r="C1" s="29"/>
      <c r="D1" s="29"/>
      <c r="E1" s="29"/>
      <c r="F1" s="29"/>
      <c r="G1" s="29"/>
      <c r="H1" s="3" t="s">
        <v>23</v>
      </c>
      <c r="I1" s="2"/>
      <c r="J1" s="2"/>
      <c r="K1" s="2"/>
      <c r="L1" s="2"/>
      <c r="M1" s="4" t="s">
        <v>15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34" t="s">
        <v>16</v>
      </c>
      <c r="C3" s="35"/>
      <c r="D3" s="35"/>
      <c r="E3" s="35"/>
      <c r="F3" s="35"/>
      <c r="G3" s="35"/>
      <c r="H3" s="35"/>
      <c r="I3" s="35"/>
      <c r="J3" s="35"/>
      <c r="K3" s="35"/>
      <c r="L3" s="36"/>
      <c r="M3" s="31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37"/>
      <c r="C4" s="38"/>
      <c r="D4" s="38"/>
      <c r="E4" s="38"/>
      <c r="F4" s="38"/>
      <c r="G4" s="38"/>
      <c r="H4" s="38"/>
      <c r="I4" s="38"/>
      <c r="J4" s="38"/>
      <c r="K4" s="38"/>
      <c r="L4" s="39"/>
      <c r="M4" s="31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0" t="s">
        <v>18</v>
      </c>
      <c r="C5" s="41"/>
      <c r="D5" s="41"/>
      <c r="E5" s="41"/>
      <c r="F5" s="41"/>
      <c r="G5" s="41"/>
      <c r="H5" s="41"/>
      <c r="I5" s="41"/>
      <c r="J5" s="41"/>
      <c r="K5" s="41"/>
      <c r="L5" s="42"/>
      <c r="M5" s="31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3"/>
      <c r="C6" s="43"/>
      <c r="D6" s="43"/>
      <c r="E6" s="43"/>
      <c r="F6" s="43"/>
      <c r="G6" s="43"/>
      <c r="H6" s="43"/>
      <c r="I6" s="43"/>
      <c r="J6" s="43"/>
      <c r="K6" s="43"/>
      <c r="L6" s="44"/>
      <c r="M6" s="32"/>
    </row>
    <row r="7" spans="1:1013" ht="17.100000000000001" customHeight="1" x14ac:dyDescent="0.25">
      <c r="B7" s="45" t="s">
        <v>28</v>
      </c>
      <c r="C7" s="46"/>
      <c r="D7" s="46"/>
      <c r="E7" s="46"/>
      <c r="F7" s="46"/>
      <c r="G7" s="46"/>
      <c r="H7" s="46"/>
      <c r="I7" s="46"/>
      <c r="J7" s="46"/>
      <c r="K7" s="46"/>
      <c r="L7" s="47"/>
      <c r="M7" s="33"/>
    </row>
    <row r="8" spans="1:1013" ht="15" customHeight="1" x14ac:dyDescent="0.25">
      <c r="B8" s="48" t="s">
        <v>4</v>
      </c>
      <c r="C8" s="48" t="s">
        <v>1</v>
      </c>
      <c r="D8" s="48"/>
      <c r="E8" s="48" t="s">
        <v>8</v>
      </c>
      <c r="F8" s="48"/>
      <c r="G8" s="48"/>
      <c r="H8" s="49" t="s">
        <v>12</v>
      </c>
      <c r="I8" s="48" t="s">
        <v>0</v>
      </c>
      <c r="J8" s="48"/>
      <c r="K8" s="48"/>
      <c r="L8" s="48"/>
      <c r="M8" s="50" t="s">
        <v>17</v>
      </c>
    </row>
    <row r="9" spans="1:1013" x14ac:dyDescent="0.25">
      <c r="B9" s="48"/>
      <c r="C9" s="53" t="s">
        <v>9</v>
      </c>
      <c r="D9" s="53" t="s">
        <v>10</v>
      </c>
      <c r="E9" s="53" t="s">
        <v>5</v>
      </c>
      <c r="F9" s="53" t="s">
        <v>6</v>
      </c>
      <c r="G9" s="53" t="s">
        <v>7</v>
      </c>
      <c r="H9" s="49"/>
      <c r="I9" s="48" t="s">
        <v>11</v>
      </c>
      <c r="J9" s="48"/>
      <c r="K9" s="48" t="s">
        <v>10</v>
      </c>
      <c r="L9" s="48"/>
      <c r="M9" s="51"/>
    </row>
    <row r="10" spans="1:1013" x14ac:dyDescent="0.25">
      <c r="B10" s="48"/>
      <c r="C10" s="53"/>
      <c r="D10" s="53"/>
      <c r="E10" s="53"/>
      <c r="F10" s="53"/>
      <c r="G10" s="53"/>
      <c r="H10" s="49"/>
      <c r="I10" s="27" t="s">
        <v>2</v>
      </c>
      <c r="J10" s="27" t="s">
        <v>3</v>
      </c>
      <c r="K10" s="27" t="s">
        <v>2</v>
      </c>
      <c r="L10" s="27" t="s">
        <v>3</v>
      </c>
      <c r="M10" s="52"/>
    </row>
    <row r="11" spans="1:1013" ht="199.5" customHeight="1" x14ac:dyDescent="0.25">
      <c r="B11" s="25" t="s">
        <v>20</v>
      </c>
      <c r="C11" s="21">
        <f>178.55-0.8</f>
        <v>177.75</v>
      </c>
      <c r="D11" s="21">
        <f>178.55+0.8</f>
        <v>179.35000000000002</v>
      </c>
      <c r="E11" s="21" t="s">
        <v>13</v>
      </c>
      <c r="F11" s="24"/>
      <c r="G11" s="24"/>
      <c r="H11" s="22">
        <v>160</v>
      </c>
      <c r="I11" s="28" t="s">
        <v>55</v>
      </c>
      <c r="J11" s="28" t="s">
        <v>56</v>
      </c>
      <c r="K11" s="28" t="s">
        <v>57</v>
      </c>
      <c r="L11" s="28" t="s">
        <v>58</v>
      </c>
      <c r="M11" s="23"/>
    </row>
  </sheetData>
  <mergeCells count="19">
    <mergeCell ref="B1:G1"/>
    <mergeCell ref="M2:M7"/>
    <mergeCell ref="B3:L4"/>
    <mergeCell ref="B5:L5"/>
    <mergeCell ref="B6:L6"/>
    <mergeCell ref="B7:L7"/>
    <mergeCell ref="M8:M10"/>
    <mergeCell ref="C9:C10"/>
    <mergeCell ref="D9:D10"/>
    <mergeCell ref="E9:E10"/>
    <mergeCell ref="F9:F10"/>
    <mergeCell ref="G9:G10"/>
    <mergeCell ref="I9:J9"/>
    <mergeCell ref="K9:L9"/>
    <mergeCell ref="B8:B10"/>
    <mergeCell ref="C8:D8"/>
    <mergeCell ref="E8:G8"/>
    <mergeCell ref="H8:H10"/>
    <mergeCell ref="I8:L8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70D11-8611-4300-849C-A7FC5BA5CF59}">
  <sheetPr>
    <pageSetUpPr fitToPage="1"/>
  </sheetPr>
  <dimension ref="A1:ALY11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29" t="s">
        <v>22</v>
      </c>
      <c r="C1" s="29"/>
      <c r="D1" s="29"/>
      <c r="E1" s="29"/>
      <c r="F1" s="29"/>
      <c r="G1" s="29"/>
      <c r="H1" s="3" t="s">
        <v>23</v>
      </c>
      <c r="I1" s="2"/>
      <c r="J1" s="2"/>
      <c r="K1" s="2"/>
      <c r="L1" s="2"/>
      <c r="M1" s="4" t="s">
        <v>15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34" t="s">
        <v>16</v>
      </c>
      <c r="C3" s="35"/>
      <c r="D3" s="35"/>
      <c r="E3" s="35"/>
      <c r="F3" s="35"/>
      <c r="G3" s="35"/>
      <c r="H3" s="35"/>
      <c r="I3" s="35"/>
      <c r="J3" s="35"/>
      <c r="K3" s="35"/>
      <c r="L3" s="36"/>
      <c r="M3" s="31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37"/>
      <c r="C4" s="38"/>
      <c r="D4" s="38"/>
      <c r="E4" s="38"/>
      <c r="F4" s="38"/>
      <c r="G4" s="38"/>
      <c r="H4" s="38"/>
      <c r="I4" s="38"/>
      <c r="J4" s="38"/>
      <c r="K4" s="38"/>
      <c r="L4" s="39"/>
      <c r="M4" s="31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0" t="s">
        <v>18</v>
      </c>
      <c r="C5" s="41"/>
      <c r="D5" s="41"/>
      <c r="E5" s="41"/>
      <c r="F5" s="41"/>
      <c r="G5" s="41"/>
      <c r="H5" s="41"/>
      <c r="I5" s="41"/>
      <c r="J5" s="41"/>
      <c r="K5" s="41"/>
      <c r="L5" s="42"/>
      <c r="M5" s="31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3"/>
      <c r="C6" s="43"/>
      <c r="D6" s="43"/>
      <c r="E6" s="43"/>
      <c r="F6" s="43"/>
      <c r="G6" s="43"/>
      <c r="H6" s="43"/>
      <c r="I6" s="43"/>
      <c r="J6" s="43"/>
      <c r="K6" s="43"/>
      <c r="L6" s="44"/>
      <c r="M6" s="32"/>
    </row>
    <row r="7" spans="1:1013" ht="17.100000000000001" customHeight="1" x14ac:dyDescent="0.25">
      <c r="B7" s="45" t="s">
        <v>29</v>
      </c>
      <c r="C7" s="46"/>
      <c r="D7" s="46"/>
      <c r="E7" s="46"/>
      <c r="F7" s="46"/>
      <c r="G7" s="46"/>
      <c r="H7" s="46"/>
      <c r="I7" s="46"/>
      <c r="J7" s="46"/>
      <c r="K7" s="46"/>
      <c r="L7" s="47"/>
      <c r="M7" s="33"/>
    </row>
    <row r="8" spans="1:1013" ht="15" customHeight="1" x14ac:dyDescent="0.25">
      <c r="B8" s="48" t="s">
        <v>4</v>
      </c>
      <c r="C8" s="48" t="s">
        <v>1</v>
      </c>
      <c r="D8" s="48"/>
      <c r="E8" s="48" t="s">
        <v>8</v>
      </c>
      <c r="F8" s="48"/>
      <c r="G8" s="48"/>
      <c r="H8" s="49" t="s">
        <v>12</v>
      </c>
      <c r="I8" s="48" t="s">
        <v>0</v>
      </c>
      <c r="J8" s="48"/>
      <c r="K8" s="48"/>
      <c r="L8" s="48"/>
      <c r="M8" s="50" t="s">
        <v>17</v>
      </c>
    </row>
    <row r="9" spans="1:1013" x14ac:dyDescent="0.25">
      <c r="B9" s="48"/>
      <c r="C9" s="53" t="s">
        <v>9</v>
      </c>
      <c r="D9" s="53" t="s">
        <v>10</v>
      </c>
      <c r="E9" s="53" t="s">
        <v>5</v>
      </c>
      <c r="F9" s="53" t="s">
        <v>6</v>
      </c>
      <c r="G9" s="53" t="s">
        <v>7</v>
      </c>
      <c r="H9" s="49"/>
      <c r="I9" s="48" t="s">
        <v>11</v>
      </c>
      <c r="J9" s="48"/>
      <c r="K9" s="48" t="s">
        <v>10</v>
      </c>
      <c r="L9" s="48"/>
      <c r="M9" s="51"/>
    </row>
    <row r="10" spans="1:1013" x14ac:dyDescent="0.25">
      <c r="B10" s="48"/>
      <c r="C10" s="53"/>
      <c r="D10" s="53"/>
      <c r="E10" s="53"/>
      <c r="F10" s="53"/>
      <c r="G10" s="53"/>
      <c r="H10" s="49"/>
      <c r="I10" s="27" t="s">
        <v>2</v>
      </c>
      <c r="J10" s="27" t="s">
        <v>3</v>
      </c>
      <c r="K10" s="27" t="s">
        <v>2</v>
      </c>
      <c r="L10" s="27" t="s">
        <v>3</v>
      </c>
      <c r="M10" s="52"/>
    </row>
    <row r="11" spans="1:1013" ht="199.5" customHeight="1" x14ac:dyDescent="0.25">
      <c r="B11" s="25" t="s">
        <v>20</v>
      </c>
      <c r="C11" s="21">
        <f>189-0.11</f>
        <v>188.89</v>
      </c>
      <c r="D11" s="21">
        <f>189+0.11</f>
        <v>189.11</v>
      </c>
      <c r="E11" s="21" t="s">
        <v>13</v>
      </c>
      <c r="F11" s="24"/>
      <c r="G11" s="24"/>
      <c r="H11" s="22">
        <v>220</v>
      </c>
      <c r="I11" s="28" t="s">
        <v>59</v>
      </c>
      <c r="J11" s="28" t="s">
        <v>60</v>
      </c>
      <c r="K11" s="28" t="s">
        <v>61</v>
      </c>
      <c r="L11" s="28" t="s">
        <v>62</v>
      </c>
      <c r="M11" s="23"/>
    </row>
  </sheetData>
  <mergeCells count="19">
    <mergeCell ref="B1:G1"/>
    <mergeCell ref="M2:M7"/>
    <mergeCell ref="B3:L4"/>
    <mergeCell ref="B5:L5"/>
    <mergeCell ref="B6:L6"/>
    <mergeCell ref="B7:L7"/>
    <mergeCell ref="M8:M10"/>
    <mergeCell ref="C9:C10"/>
    <mergeCell ref="D9:D10"/>
    <mergeCell ref="E9:E10"/>
    <mergeCell ref="F9:F10"/>
    <mergeCell ref="G9:G10"/>
    <mergeCell ref="I9:J9"/>
    <mergeCell ref="K9:L9"/>
    <mergeCell ref="B8:B10"/>
    <mergeCell ref="C8:D8"/>
    <mergeCell ref="E8:G8"/>
    <mergeCell ref="H8:H10"/>
    <mergeCell ref="I8:L8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DA2E4-C657-41DC-B210-7297651F34A3}">
  <sheetPr>
    <pageSetUpPr fitToPage="1"/>
  </sheetPr>
  <dimension ref="A1:ALY11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29" t="s">
        <v>22</v>
      </c>
      <c r="C1" s="29"/>
      <c r="D1" s="29"/>
      <c r="E1" s="29"/>
      <c r="F1" s="29"/>
      <c r="G1" s="29"/>
      <c r="H1" s="3" t="s">
        <v>14</v>
      </c>
      <c r="I1" s="2"/>
      <c r="J1" s="2"/>
      <c r="K1" s="2"/>
      <c r="L1" s="2"/>
      <c r="M1" s="4" t="s">
        <v>15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34" t="s">
        <v>16</v>
      </c>
      <c r="C3" s="35"/>
      <c r="D3" s="35"/>
      <c r="E3" s="35"/>
      <c r="F3" s="35"/>
      <c r="G3" s="35"/>
      <c r="H3" s="35"/>
      <c r="I3" s="35"/>
      <c r="J3" s="35"/>
      <c r="K3" s="35"/>
      <c r="L3" s="36"/>
      <c r="M3" s="31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37"/>
      <c r="C4" s="38"/>
      <c r="D4" s="38"/>
      <c r="E4" s="38"/>
      <c r="F4" s="38"/>
      <c r="G4" s="38"/>
      <c r="H4" s="38"/>
      <c r="I4" s="38"/>
      <c r="J4" s="38"/>
      <c r="K4" s="38"/>
      <c r="L4" s="39"/>
      <c r="M4" s="31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0" t="s">
        <v>18</v>
      </c>
      <c r="C5" s="41"/>
      <c r="D5" s="41"/>
      <c r="E5" s="41"/>
      <c r="F5" s="41"/>
      <c r="G5" s="41"/>
      <c r="H5" s="41"/>
      <c r="I5" s="41"/>
      <c r="J5" s="41"/>
      <c r="K5" s="41"/>
      <c r="L5" s="42"/>
      <c r="M5" s="31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3"/>
      <c r="C6" s="43"/>
      <c r="D6" s="43"/>
      <c r="E6" s="43"/>
      <c r="F6" s="43"/>
      <c r="G6" s="43"/>
      <c r="H6" s="43"/>
      <c r="I6" s="43"/>
      <c r="J6" s="43"/>
      <c r="K6" s="43"/>
      <c r="L6" s="44"/>
      <c r="M6" s="32"/>
    </row>
    <row r="7" spans="1:1013" ht="17.100000000000001" customHeight="1" x14ac:dyDescent="0.25">
      <c r="B7" s="45" t="s">
        <v>30</v>
      </c>
      <c r="C7" s="46"/>
      <c r="D7" s="46"/>
      <c r="E7" s="46"/>
      <c r="F7" s="46"/>
      <c r="G7" s="46"/>
      <c r="H7" s="46"/>
      <c r="I7" s="46"/>
      <c r="J7" s="46"/>
      <c r="K7" s="46"/>
      <c r="L7" s="47"/>
      <c r="M7" s="33"/>
    </row>
    <row r="8" spans="1:1013" ht="15" customHeight="1" x14ac:dyDescent="0.25">
      <c r="B8" s="48" t="s">
        <v>4</v>
      </c>
      <c r="C8" s="48" t="s">
        <v>1</v>
      </c>
      <c r="D8" s="48"/>
      <c r="E8" s="48" t="s">
        <v>8</v>
      </c>
      <c r="F8" s="48"/>
      <c r="G8" s="48"/>
      <c r="H8" s="49" t="s">
        <v>12</v>
      </c>
      <c r="I8" s="48" t="s">
        <v>0</v>
      </c>
      <c r="J8" s="48"/>
      <c r="K8" s="48"/>
      <c r="L8" s="48"/>
      <c r="M8" s="50" t="s">
        <v>17</v>
      </c>
    </row>
    <row r="9" spans="1:1013" x14ac:dyDescent="0.25">
      <c r="B9" s="48"/>
      <c r="C9" s="53" t="s">
        <v>9</v>
      </c>
      <c r="D9" s="53" t="s">
        <v>10</v>
      </c>
      <c r="E9" s="53" t="s">
        <v>5</v>
      </c>
      <c r="F9" s="53" t="s">
        <v>6</v>
      </c>
      <c r="G9" s="53" t="s">
        <v>7</v>
      </c>
      <c r="H9" s="49"/>
      <c r="I9" s="48" t="s">
        <v>11</v>
      </c>
      <c r="J9" s="48"/>
      <c r="K9" s="48" t="s">
        <v>10</v>
      </c>
      <c r="L9" s="48"/>
      <c r="M9" s="51"/>
    </row>
    <row r="10" spans="1:1013" x14ac:dyDescent="0.25">
      <c r="B10" s="48"/>
      <c r="C10" s="53"/>
      <c r="D10" s="53"/>
      <c r="E10" s="53"/>
      <c r="F10" s="53"/>
      <c r="G10" s="53"/>
      <c r="H10" s="49"/>
      <c r="I10" s="27" t="s">
        <v>2</v>
      </c>
      <c r="J10" s="27" t="s">
        <v>3</v>
      </c>
      <c r="K10" s="27" t="s">
        <v>2</v>
      </c>
      <c r="L10" s="27" t="s">
        <v>3</v>
      </c>
      <c r="M10" s="52"/>
    </row>
    <row r="11" spans="1:1013" ht="199.5" customHeight="1" x14ac:dyDescent="0.25">
      <c r="B11" s="25" t="s">
        <v>19</v>
      </c>
      <c r="C11" s="21">
        <f>199.5-0.6</f>
        <v>198.9</v>
      </c>
      <c r="D11" s="21">
        <f>199.5+0.6</f>
        <v>200.1</v>
      </c>
      <c r="E11" s="21" t="s">
        <v>13</v>
      </c>
      <c r="F11" s="24"/>
      <c r="G11" s="24"/>
      <c r="H11" s="22">
        <v>120</v>
      </c>
      <c r="I11" s="28" t="s">
        <v>31</v>
      </c>
      <c r="J11" s="28" t="s">
        <v>32</v>
      </c>
      <c r="K11" s="28" t="s">
        <v>33</v>
      </c>
      <c r="L11" s="28" t="s">
        <v>34</v>
      </c>
      <c r="M11" s="23"/>
    </row>
  </sheetData>
  <mergeCells count="19">
    <mergeCell ref="B1:G1"/>
    <mergeCell ref="M2:M7"/>
    <mergeCell ref="B3:L4"/>
    <mergeCell ref="B5:L5"/>
    <mergeCell ref="B6:L6"/>
    <mergeCell ref="B7:L7"/>
    <mergeCell ref="M8:M10"/>
    <mergeCell ref="C9:C10"/>
    <mergeCell ref="D9:D10"/>
    <mergeCell ref="E9:E10"/>
    <mergeCell ref="F9:F10"/>
    <mergeCell ref="G9:G10"/>
    <mergeCell ref="I9:J9"/>
    <mergeCell ref="K9:L9"/>
    <mergeCell ref="B8:B10"/>
    <mergeCell ref="C8:D8"/>
    <mergeCell ref="E8:G8"/>
    <mergeCell ref="H8:H10"/>
    <mergeCell ref="I8:L8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16</vt:i4>
      </vt:variant>
    </vt:vector>
  </HeadingPairs>
  <TitlesOfParts>
    <vt:vector size="24" baseType="lpstr">
      <vt:lpstr>112EMS0217</vt:lpstr>
      <vt:lpstr>112EMS0751</vt:lpstr>
      <vt:lpstr>112EM0908</vt:lpstr>
      <vt:lpstr>112EMS1082</vt:lpstr>
      <vt:lpstr>112EMS1133</vt:lpstr>
      <vt:lpstr>112EMS1543</vt:lpstr>
      <vt:lpstr>112EMS1808</vt:lpstr>
      <vt:lpstr>112EMS1890</vt:lpstr>
      <vt:lpstr>'112EM0908'!Area_de_impressao</vt:lpstr>
      <vt:lpstr>'112EMS0217'!Area_de_impressao</vt:lpstr>
      <vt:lpstr>'112EMS0751'!Area_de_impressao</vt:lpstr>
      <vt:lpstr>'112EMS1082'!Area_de_impressao</vt:lpstr>
      <vt:lpstr>'112EMS1133'!Area_de_impressao</vt:lpstr>
      <vt:lpstr>'112EMS1543'!Area_de_impressao</vt:lpstr>
      <vt:lpstr>'112EMS1808'!Area_de_impressao</vt:lpstr>
      <vt:lpstr>'112EMS1890'!Area_de_impressao</vt:lpstr>
      <vt:lpstr>'112EM0908'!Titulos_de_impressao</vt:lpstr>
      <vt:lpstr>'112EMS0217'!Titulos_de_impressao</vt:lpstr>
      <vt:lpstr>'112EMS0751'!Titulos_de_impressao</vt:lpstr>
      <vt:lpstr>'112EMS1082'!Titulos_de_impressao</vt:lpstr>
      <vt:lpstr>'112EMS1133'!Titulos_de_impressao</vt:lpstr>
      <vt:lpstr>'112EMS1543'!Titulos_de_impressao</vt:lpstr>
      <vt:lpstr>'112EMS1808'!Titulos_de_impressao</vt:lpstr>
      <vt:lpstr>'112EMS1890'!Titulos_de_impressao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Ricardo Vasconcelos</dc:creator>
  <cp:lastModifiedBy>Alvaro Nacimento Silva</cp:lastModifiedBy>
  <cp:lastPrinted>2018-04-09T14:45:06Z</cp:lastPrinted>
  <dcterms:created xsi:type="dcterms:W3CDTF">2018-01-10T17:11:43Z</dcterms:created>
  <dcterms:modified xsi:type="dcterms:W3CDTF">2021-09-29T14:05:09Z</dcterms:modified>
</cp:coreProperties>
</file>